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4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</sheets>
  <externalReferences>
    <externalReference r:id="rId10"/>
    <externalReference r:id="rId11"/>
  </externalReferences>
  <definedNames>
    <definedName name="_xlnm.Print_Area">#N/A</definedName>
    <definedName name="_xlnm.Print_Titles">#N/A</definedName>
    <definedName name="总表">#N/A</definedName>
    <definedName name="_xlnm.Print_Area" localSheetId="3">'附表4'!$A$1:$H$74</definedName>
    <definedName name="_xlnm.Print_Titles" localSheetId="3">'附表4'!$4:$5</definedName>
    <definedName name="_xlnm.Print_Area" localSheetId="2">'附表3'!$A$1:$D$151</definedName>
    <definedName name="_xlnm.Print_Titles" localSheetId="2">'附表3'!$5:$5</definedName>
    <definedName name="_xlnm.Print_Area" localSheetId="4">'附表5'!$A$1:$D$53</definedName>
    <definedName name="_xlnm.Print_Titles" localSheetId="0">'附表1'!$5:$5</definedName>
    <definedName name="_xlnm.Print_Area" localSheetId="1">'附表2'!$A$1:$H$35</definedName>
    <definedName name="收入科目">'[2]收入科目表'!$E$6:$E$45</definedName>
    <definedName name="支出科目">'[2]支出科目表'!$D$6:$D$67</definedName>
    <definedName name="_xlnm.Print_Titles" localSheetId="4">'附表5'!$3:$4</definedName>
    <definedName name="_xlnm.Print_Titles" localSheetId="6">'附表7'!$4:$4</definedName>
    <definedName name="_xlnm.Print_Titles" localSheetId="5">'附表6'!$4:$4</definedName>
    <definedName name="_xlnm._FilterDatabase" localSheetId="2" hidden="1">'附表3'!$A$5:$D$151</definedName>
    <definedName name="_xlnm._FilterDatabase" localSheetId="4" hidden="1">'附表5'!$A$4:$D$53</definedName>
  </definedNames>
  <calcPr fullCalcOnLoad="1"/>
</workbook>
</file>

<file path=xl/sharedStrings.xml><?xml version="1.0" encoding="utf-8"?>
<sst xmlns="http://schemas.openxmlformats.org/spreadsheetml/2006/main" count="524" uniqueCount="398">
  <si>
    <t>附表1</t>
  </si>
  <si>
    <t>2022年永泰县一般公共预算上级补助收入决算表</t>
  </si>
  <si>
    <t>单位:万元</t>
  </si>
  <si>
    <t>项目</t>
  </si>
  <si>
    <t>决算数</t>
  </si>
  <si>
    <t>备注</t>
  </si>
  <si>
    <t>上级补助收入</t>
  </si>
  <si>
    <t xml:space="preserve">  返还性收入</t>
  </si>
  <si>
    <t xml:space="preserve">    所得税基数返还收入</t>
  </si>
  <si>
    <t xml:space="preserve">    成品油税费改革税收返还收入</t>
  </si>
  <si>
    <t xml:space="preserve">    增值税税收返还收入</t>
  </si>
  <si>
    <t xml:space="preserve">    消费税税收返还收入</t>
  </si>
  <si>
    <t xml:space="preserve">    增值税“五五分享”税收返还收入</t>
  </si>
  <si>
    <t xml:space="preserve">  一般性转移支付收入</t>
  </si>
  <si>
    <t xml:space="preserve">    均衡性转移支付收入</t>
  </si>
  <si>
    <t xml:space="preserve">    县级基本财力保障机制奖补资金收入</t>
  </si>
  <si>
    <t xml:space="preserve">    结算补助收入</t>
  </si>
  <si>
    <t xml:space="preserve">    产粮(油)大县奖励资金收入</t>
  </si>
  <si>
    <t xml:space="preserve">    重点生态功能区转移支付收入</t>
  </si>
  <si>
    <t xml:space="preserve">    革命老区转移支付收入</t>
  </si>
  <si>
    <t xml:space="preserve">    民族地区转移支付收入</t>
  </si>
  <si>
    <t xml:space="preserve">    欠发达地区转移支付收入</t>
  </si>
  <si>
    <t xml:space="preserve">    一般公共服务共同财政事权转移支付收入  </t>
  </si>
  <si>
    <t xml:space="preserve">    公共安全共同财政事权转移支付收入  </t>
  </si>
  <si>
    <t xml:space="preserve">    教育共同财政事权转移支付收入  </t>
  </si>
  <si>
    <t xml:space="preserve">    科学技术共同财政事权转移支付收入  </t>
  </si>
  <si>
    <t xml:space="preserve">    文化旅游体育与传媒共同财政事权转移支付收入  </t>
  </si>
  <si>
    <t xml:space="preserve">    社会保障和就业共同财政事权转移支付收入  </t>
  </si>
  <si>
    <t xml:space="preserve">    医疗卫生共同财政事权转移支付收入  </t>
  </si>
  <si>
    <t xml:space="preserve">    节能环保共同财政事权转移支付收入  </t>
  </si>
  <si>
    <t xml:space="preserve">    城乡社区共同财政事权转移支付收入</t>
  </si>
  <si>
    <t xml:space="preserve">    农林水共同财政事权转移支付收入  </t>
  </si>
  <si>
    <t xml:space="preserve">    交通运输共同财政事权转移支付收入  </t>
  </si>
  <si>
    <t xml:space="preserve">    自然资源海洋气象等共同财政事权转移支付收入</t>
  </si>
  <si>
    <t xml:space="preserve">    住房保障共同财政事权转移支付收入  </t>
  </si>
  <si>
    <t xml:space="preserve">    增值税留抵退税转移支付收入</t>
  </si>
  <si>
    <t xml:space="preserve">    其他退税减税降费转移支付收入</t>
  </si>
  <si>
    <t xml:space="preserve">    补充县区财力转移支付收入</t>
  </si>
  <si>
    <t xml:space="preserve">    其他一般性转移支付收入</t>
  </si>
  <si>
    <t xml:space="preserve">  专项转移支付收入</t>
  </si>
  <si>
    <t xml:space="preserve">    一般公共服务</t>
  </si>
  <si>
    <t xml:space="preserve">    国防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</si>
  <si>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</si>
  <si>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</si>
  <si>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</si>
  <si>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</si>
  <si>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</si>
  <si>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</si>
  <si>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</si>
  <si>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</si>
  <si>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</si>
  <si>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</si>
  <si>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</si>
  <si>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</si>
  <si>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</si>
  <si>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</si>
  <si>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>　　灾害防治及应急管理支出</t>
  </si>
  <si>
    <t xml:space="preserve">    其他收入</t>
  </si>
  <si>
    <t>附表2</t>
  </si>
  <si>
    <t>永泰县2022年一般公共预算收入分项目情况</t>
  </si>
  <si>
    <t>金额单位：万元</t>
  </si>
  <si>
    <t>年初预算</t>
  </si>
  <si>
    <t>本年累计</t>
  </si>
  <si>
    <t>上年同期</t>
  </si>
  <si>
    <t>比上年同期增减</t>
  </si>
  <si>
    <t>金额</t>
  </si>
  <si>
    <t>占预算%</t>
  </si>
  <si>
    <t>占比%</t>
  </si>
  <si>
    <t>增减%</t>
  </si>
  <si>
    <t>合计</t>
  </si>
  <si>
    <t xml:space="preserve"> 税收收入</t>
  </si>
  <si>
    <t xml:space="preserve">   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</si>
  <si>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</si>
  <si>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</si>
  <si>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</si>
  <si>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</si>
  <si>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</si>
  <si>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</si>
  <si>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</si>
  <si>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</si>
  <si>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</si>
  <si>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</si>
  <si>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</si>
  <si>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</si>
  <si>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</si>
  <si>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非税收入</t>
  </si>
  <si>
    <t xml:space="preserve">   教育费附加收入</t>
  </si>
  <si>
    <t xml:space="preserve">   残疾人就业保障金</t>
  </si>
  <si>
    <t xml:space="preserve">   森林植被恢复费</t>
  </si>
  <si>
    <t xml:space="preserve">   教育资金收入</t>
  </si>
  <si>
    <t xml:space="preserve">   农田水利资金收入</t>
  </si>
  <si>
    <t xml:space="preserve">   行政性收费收入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</si>
  <si>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</si>
  <si>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</si>
  <si>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</si>
  <si>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政府住房基金收入</t>
  </si>
  <si>
    <t xml:space="preserve">   捐赠收入</t>
  </si>
  <si>
    <t xml:space="preserve">   其他收入</t>
  </si>
  <si>
    <t>二、地方税性收入占比</t>
  </si>
  <si>
    <t>附表3</t>
  </si>
  <si>
    <t>2022年永泰县一般公共预算支出功能分类决算表</t>
  </si>
  <si>
    <t>单位：万元</t>
  </si>
  <si>
    <t>科目编码</t>
  </si>
  <si>
    <t>科目名称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</si>
  <si>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</si>
  <si>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</si>
  <si>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</si>
  <si>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</si>
  <si>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</si>
  <si>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</si>
  <si>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</si>
  <si>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</si>
  <si>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</si>
  <si>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</si>
  <si>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纪检监察事务</t>
  </si>
  <si>
    <t xml:space="preserve">  商贸事务</t>
  </si>
  <si>
    <t xml:space="preserve">  民族事务</t>
  </si>
  <si>
    <t xml:space="preserve">  港澳台事务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</si>
  <si>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</si>
  <si>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</si>
  <si>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</si>
  <si>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</si>
  <si>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</si>
  <si>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</si>
  <si>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</si>
  <si>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其他共产党事务支出</t>
  </si>
  <si>
    <t xml:space="preserve">  市场监督管理事务</t>
  </si>
  <si>
    <t xml:space="preserve">  其他一般公共服务支出</t>
  </si>
  <si>
    <t>国防支出</t>
  </si>
  <si>
    <t xml:space="preserve">  国防动员</t>
  </si>
  <si>
    <t>公共安全支出</t>
  </si>
  <si>
    <t xml:space="preserve">  武装警察部队</t>
  </si>
  <si>
    <t xml:space="preserve">  公安</t>
  </si>
  <si>
    <t xml:space="preserve">  国家安全</t>
  </si>
  <si>
    <t xml:space="preserve">  法院</t>
  </si>
  <si>
    <t xml:space="preserve">  司法</t>
  </si>
  <si>
    <t xml:space="preserve">  强制隔离戒毒</t>
  </si>
  <si>
    <t xml:space="preserve">  国家保密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</si>
  <si>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</si>
  <si>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</si>
  <si>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</si>
  <si>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</si>
  <si>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</si>
  <si>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广播电视教育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</si>
  <si>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</si>
  <si>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</si>
  <si>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</si>
  <si>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</si>
  <si>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</si>
  <si>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</si>
  <si>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应用研究</t>
  </si>
  <si>
    <t xml:space="preserve">  技术研究与开发</t>
  </si>
  <si>
    <t xml:space="preserve">  社会科学</t>
  </si>
  <si>
    <t xml:space="preserve">  科学技术普及</t>
  </si>
  <si>
    <t xml:space="preserve">  其他科学技术支出</t>
  </si>
  <si>
    <t>文化旅游体育与传媒支出</t>
  </si>
  <si>
    <t xml:space="preserve">  文化和旅游</t>
  </si>
  <si>
    <t xml:space="preserve">  文物</t>
  </si>
  <si>
    <t xml:space="preserve">  体育</t>
  </si>
  <si>
    <t xml:space="preserve">  新闻出版电影</t>
  </si>
  <si>
    <t xml:space="preserve">  广播电视</t>
  </si>
  <si>
    <t xml:space="preserve">  其他文化旅游体育与传媒支出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</si>
  <si>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</si>
  <si>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</si>
  <si>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</si>
  <si>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行政事业单位养老支出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</si>
  <si>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</si>
  <si>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</si>
  <si>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</si>
  <si>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</si>
  <si>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</si>
  <si>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</si>
  <si>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</si>
  <si>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</si>
  <si>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</si>
  <si>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</si>
  <si>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其他生活救助</t>
  </si>
  <si>
    <t xml:space="preserve">  财政对基本养老保险基金的补助</t>
  </si>
  <si>
    <t xml:space="preserve">  退役军人管理事务</t>
  </si>
  <si>
    <t xml:space="preserve">  其他社会保障和就业支出</t>
  </si>
  <si>
    <t>卫生健康支出</t>
  </si>
  <si>
    <t xml:space="preserve">  卫生健康管理事务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</si>
  <si>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</si>
  <si>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</si>
  <si>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</si>
  <si>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</si>
  <si>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</si>
  <si>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行政事业单位医疗</t>
  </si>
  <si>
    <t xml:space="preserve">  医疗救助</t>
  </si>
  <si>
    <t xml:space="preserve">  优抚对象医疗</t>
  </si>
  <si>
    <t xml:space="preserve">  医疗保障管理事务</t>
  </si>
  <si>
    <t xml:space="preserve">  老龄卫生健康事务</t>
  </si>
  <si>
    <t xml:space="preserve">  其他卫生健康支出</t>
  </si>
  <si>
    <t>节能环保支出</t>
  </si>
  <si>
    <t xml:space="preserve">  环境监测与监察</t>
  </si>
  <si>
    <t xml:space="preserve">  污染防治</t>
  </si>
  <si>
    <t xml:space="preserve">  能源节约利用</t>
  </si>
  <si>
    <t xml:space="preserve">  循环经济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</si>
  <si>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</si>
  <si>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</si>
  <si>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</si>
  <si>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</si>
  <si>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</si>
  <si>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其他城乡社区支出</t>
  </si>
  <si>
    <t>农林水支出</t>
  </si>
  <si>
    <t xml:space="preserve">  农业农村</t>
  </si>
  <si>
    <t xml:space="preserve">  林业和草原</t>
  </si>
  <si>
    <t xml:space="preserve">  水利</t>
  </si>
  <si>
    <t xml:space="preserve">  巩固脱贫衔接乡村振兴</t>
  </si>
  <si>
    <t xml:space="preserve">  农村综合改革</t>
  </si>
  <si>
    <t xml:space="preserve">  普惠金融发展支出</t>
  </si>
  <si>
    <t xml:space="preserve">  其他农林水支出</t>
  </si>
  <si>
    <t>交通运输支出</t>
  </si>
  <si>
    <t xml:space="preserve">  公路水路运输</t>
  </si>
  <si>
    <t xml:space="preserve">  车辆购置税支出</t>
  </si>
  <si>
    <t xml:space="preserve">  其他交通运输支出</t>
  </si>
  <si>
    <t>资源勘探工业信息等支出</t>
  </si>
  <si>
    <t xml:space="preserve">  工业和信息产业监管</t>
  </si>
  <si>
    <t xml:space="preserve">  国有资产监管</t>
  </si>
  <si>
    <t xml:space="preserve">  支持中小企业发展和管理支出</t>
  </si>
  <si>
    <t xml:space="preserve">  其他资源勘探工业信息等支出</t>
  </si>
  <si>
    <t>商业服务业等支出</t>
  </si>
  <si>
    <t xml:space="preserve">  商业流通事务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</si>
  <si>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</si>
  <si>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</si>
  <si>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</si>
  <si>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</si>
  <si>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>自然资源海洋气象等支出</t>
  </si>
  <si>
    <t xml:space="preserve">  自然资源事务</t>
  </si>
  <si>
    <t xml:space="preserve">  气象事务</t>
  </si>
  <si>
    <t xml:space="preserve">  其他自然资源海洋气象等支出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</si>
  <si>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</si>
  <si>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</si>
  <si>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</si>
  <si>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</si>
  <si>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</si>
  <si>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粮油物资事务</t>
  </si>
  <si>
    <t xml:space="preserve">  重要商品储备</t>
  </si>
  <si>
    <t>灾害防治及应急管理支出</t>
  </si>
  <si>
    <t xml:space="preserve">  应急管理事务</t>
  </si>
  <si>
    <t xml:space="preserve">  消防救援事务</t>
  </si>
  <si>
    <t xml:space="preserve">  地震事务</t>
  </si>
  <si>
    <t xml:space="preserve">  自然灾害防治</t>
  </si>
  <si>
    <t xml:space="preserve">  自然灾害救灾及恢复重建支出</t>
  </si>
  <si>
    <t>其他支出(类)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</si>
  <si>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</si>
  <si>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</si>
  <si>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</si>
  <si>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</si>
  <si>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</si>
  <si>
    <t>附表4</t>
  </si>
  <si>
    <t>2022年度永泰县一般公共预算（基本）支出
政府经济分类决算表</t>
  </si>
  <si>
    <t>科目
编码</t>
  </si>
  <si>
    <t>一般公共
预算支出</t>
  </si>
  <si>
    <t>其中：</t>
  </si>
  <si>
    <t>一般公共预算基本支出</t>
  </si>
  <si>
    <t>财政拨款
列支数</t>
  </si>
  <si>
    <t>财政
权责发生制
列支数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</si>
  <si>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</si>
  <si>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</si>
  <si>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</si>
  <si>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</si>
  <si>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</si>
  <si>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</si>
  <si>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</si>
  <si>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</si>
  <si>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</si>
  <si>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</si>
  <si>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</si>
  <si>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</si>
  <si>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</si>
  <si>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</si>
  <si>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</si>
  <si>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</si>
  <si>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</si>
  <si>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</si>
  <si>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</si>
  <si>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</si>
  <si>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</si>
  <si>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</si>
  <si>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</si>
  <si>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</si>
  <si>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</si>
  <si>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</si>
  <si>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</si>
  <si>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</si>
  <si>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</si>
  <si>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</si>
  <si>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</si>
  <si>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</si>
  <si>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</si>
  <si>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</si>
  <si>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</si>
  <si>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</si>
  <si>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</si>
  <si>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资本金注入(一)</t>
  </si>
  <si>
    <t xml:space="preserve">  资本金注入(二)</t>
  </si>
  <si>
    <t xml:space="preserve">  政府投资基金股权投资</t>
  </si>
  <si>
    <t xml:space="preserve">  其他对企业资本性支出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</si>
  <si>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</si>
  <si>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</si>
  <si>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</si>
  <si>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</si>
  <si>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</si>
  <si>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</si>
  <si>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</si>
  <si>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</si>
  <si>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</si>
  <si>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</si>
  <si>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</si>
  <si>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</si>
  <si>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</si>
  <si>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</si>
  <si>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</si>
  <si>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</si>
  <si>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</si>
  <si>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</si>
  <si>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</si>
  <si>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</si>
  <si>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</si>
  <si>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>附表5</t>
  </si>
  <si>
    <t>2022年永泰县政府性基金支出功能分类决算表</t>
  </si>
  <si>
    <t>政府性基金预算支出合计</t>
  </si>
  <si>
    <t xml:space="preserve">  国家电影事业发展专项资金安排的支出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</si>
  <si>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</si>
  <si>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</si>
  <si>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</si>
  <si>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</si>
  <si>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小型水库移民扶助基金安排的支出</t>
  </si>
  <si>
    <t xml:space="preserve">  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</si>
  <si>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</si>
  <si>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</si>
  <si>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</si>
  <si>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</si>
  <si>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</si>
  <si>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</si>
  <si>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</si>
  <si>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农业农村生态环境支出</t>
  </si>
  <si>
    <t xml:space="preserve">    其他国有土地使用权出让收入安排的支出</t>
  </si>
  <si>
    <t xml:space="preserve">  国有土地收益基金安排的支出</t>
  </si>
  <si>
    <t xml:space="preserve">    其他国有土地收益基金支出</t>
  </si>
  <si>
    <t xml:space="preserve">  城市基础设施配套费安排的支出</t>
  </si>
  <si>
    <t xml:space="preserve">    城市公共设施</t>
  </si>
  <si>
    <t xml:space="preserve">    城市环境卫生</t>
  </si>
  <si>
    <t xml:space="preserve">  污水处理费安排的支出</t>
  </si>
  <si>
    <t xml:space="preserve">    污水处理设施建设和运营</t>
  </si>
  <si>
    <t xml:space="preserve">  大中型水库库区基金安排的支出</t>
  </si>
  <si>
    <t xml:space="preserve">  其他政府性基金及对应专项债务收入安排的支出</t>
  </si>
  <si>
    <t xml:space="preserve">    其他地方自行试点项目收益专项债券收入安排的支出  </t>
  </si>
  <si>
    <t xml:space="preserve">  彩票公益金安排的支出</t>
  </si>
  <si>
    <t xml:space="preserve">    用于社会福利的彩票公益金支出</t>
  </si>
  <si>
    <t xml:space="preserve">    用于体育事业的彩票公益金支出</t>
  </si>
  <si>
    <t xml:space="preserve">    用于残疾人事业的彩票公益金支出</t>
  </si>
  <si>
    <t xml:space="preserve">    用于其他社会公益事业的彩票公益金支出</t>
  </si>
  <si>
    <t xml:space="preserve">  地方政府专项债务付息支出</t>
  </si>
  <si>
    <t xml:space="preserve">    国有土地使用权出让金债务付息支出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</si>
  <si>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</si>
  <si>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</si>
  <si>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</si>
  <si>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地方政府专项债务发行费用支出</t>
  </si>
  <si>
    <t xml:space="preserve">    其他地方自行试点项目收益专项债券发行费用支出</t>
  </si>
  <si>
    <t>附表6</t>
  </si>
  <si>
    <t>2022年地方政府债务情况表</t>
  </si>
  <si>
    <t>项目内容</t>
  </si>
  <si>
    <t>一、政府债务余额情况</t>
  </si>
  <si>
    <t>2021年末债务余额</t>
  </si>
  <si>
    <t>　其中：政府负有偿还责任的债务</t>
  </si>
  <si>
    <t>　　　　　其中：一般债务</t>
  </si>
  <si>
    <t>外债利率调整，比上年报告数增加162万元。</t>
  </si>
  <si>
    <t>　　　　　　　　　其中：外债转贷</t>
  </si>
  <si>
    <t>　　　　　　　　专项债务</t>
  </si>
  <si>
    <t>　　　　　　　　　其中：土地储备专债</t>
  </si>
  <si>
    <t>　　　　　　　　　　　　收费公路专债</t>
  </si>
  <si>
    <t>　　　　政府负有担保责任的债务</t>
  </si>
  <si>
    <t>　　　　政府可能承担一定救助责任的债务</t>
  </si>
  <si>
    <t>2022年新增债务额</t>
  </si>
  <si>
    <t>2022年偿还债务本金</t>
  </si>
  <si>
    <t>国库已在2022年列支，债务系统在2023年还本列支</t>
  </si>
  <si>
    <t>2022年末债务余额</t>
  </si>
  <si>
    <t>二、政府债务限额情况</t>
  </si>
  <si>
    <t>2021年债务限额</t>
  </si>
  <si>
    <t>　其中：一般债务限额</t>
  </si>
  <si>
    <t>　　　　　其中：外债转贷限额</t>
  </si>
  <si>
    <t>　　　　专项债务限额</t>
  </si>
  <si>
    <t>　　　　　其中：土地储备专债限额</t>
  </si>
  <si>
    <t>　　　　　　　　收费公路专债限额</t>
  </si>
  <si>
    <t>2022年新增债务限额</t>
  </si>
  <si>
    <t>2022年新增专项债券限额89050万元，调整收回专项债券限额28771万元，实际新增专项债券限额60279万元。</t>
  </si>
  <si>
    <t>2022年债务限额</t>
  </si>
  <si>
    <t>附表7</t>
  </si>
  <si>
    <t>2023年6月份止地方政府债务情况表</t>
  </si>
  <si>
    <t>外债利率调整，比上年报告数减少3万元。</t>
  </si>
  <si>
    <t>2023年1-6月新增债务额</t>
  </si>
  <si>
    <t>2023年1-6月偿还债务本金</t>
  </si>
  <si>
    <t>2023年6月末债务余额</t>
  </si>
  <si>
    <t>2022年末债务限额</t>
  </si>
  <si>
    <t>2023年1-6月新增债务限额</t>
  </si>
  <si>
    <t>2023年6月末债务限额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</si>
</sst>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mmm\ dd\,\ yy"/>
    <numFmt numFmtId="179" formatCode="_(&quot;$&quot;* #,##0.0_);_(&quot;$&quot;* \(#,##0.0\);_(&quot;$&quot;* &quot;-&quot;??_);_(@_)"/>
    <numFmt numFmtId="180" formatCode="#,##0_ "/>
    <numFmt numFmtId="181" formatCode="0.0%"/>
    <numFmt numFmtId="182" formatCode="0_ "/>
    <numFmt numFmtId="183" formatCode="0.00_ "/>
  </numFmts>
  <fonts count="51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8"/>
      <color indexed="10"/>
      <name val="宋体"/>
      <family val="0"/>
    </font>
    <font>
      <b/>
      <sz val="10"/>
      <name val="宋体"/>
      <family val="0"/>
    </font>
    <font>
      <b/>
      <sz val="13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2"/>
    </font>
    <font>
      <sz val="11"/>
      <color indexed="60"/>
      <name val="宋体"/>
      <family val="0"/>
    </font>
    <font>
      <sz val="12"/>
      <name val="바탕체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7"/>
      <name val="Small Fonts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Courier"/>
      <family val="3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8"/>
      <color rgb="FFFF0000"/>
      <name val="宋体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13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8" fillId="2" borderId="1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23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30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2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38" fillId="0" borderId="5" applyNumberFormat="0" applyFill="0" applyAlignment="0" applyProtection="0"/>
    <xf numFmtId="0" fontId="25" fillId="0" borderId="0">
      <alignment/>
      <protection/>
    </xf>
    <xf numFmtId="0" fontId="17" fillId="9" borderId="0" applyNumberFormat="0" applyBorder="0" applyAlignment="0" applyProtection="0"/>
    <xf numFmtId="0" fontId="34" fillId="0" borderId="6" applyNumberFormat="0" applyFill="0" applyAlignment="0" applyProtection="0"/>
    <xf numFmtId="0" fontId="17" fillId="10" borderId="0" applyNumberFormat="0" applyBorder="0" applyAlignment="0" applyProtection="0"/>
    <xf numFmtId="0" fontId="39" fillId="11" borderId="7" applyNumberFormat="0" applyAlignment="0" applyProtection="0"/>
    <xf numFmtId="0" fontId="19" fillId="11" borderId="2" applyNumberFormat="0" applyAlignment="0" applyProtection="0"/>
    <xf numFmtId="0" fontId="36" fillId="12" borderId="8" applyNumberFormat="0" applyAlignment="0" applyProtection="0"/>
    <xf numFmtId="0" fontId="11" fillId="4" borderId="0" applyNumberFormat="0" applyBorder="0" applyAlignment="0" applyProtection="0"/>
    <xf numFmtId="0" fontId="17" fillId="13" borderId="0" applyNumberFormat="0" applyBorder="0" applyAlignment="0" applyProtection="0"/>
    <xf numFmtId="0" fontId="28" fillId="0" borderId="9" applyNumberFormat="0" applyFill="0" applyAlignment="0" applyProtection="0"/>
    <xf numFmtId="0" fontId="21" fillId="0" borderId="10" applyNumberFormat="0" applyFill="0" applyAlignment="0" applyProtection="0"/>
    <xf numFmtId="0" fontId="27" fillId="3" borderId="0" applyNumberFormat="0" applyBorder="0" applyAlignment="0" applyProtection="0"/>
    <xf numFmtId="0" fontId="32" fillId="14" borderId="0" applyNumberFormat="0" applyBorder="0" applyAlignment="0" applyProtection="0"/>
    <xf numFmtId="0" fontId="11" fillId="15" borderId="0" applyNumberFormat="0" applyBorder="0" applyAlignment="0" applyProtection="0"/>
    <xf numFmtId="0" fontId="17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4" fillId="0" borderId="0">
      <alignment/>
      <protection/>
    </xf>
    <xf numFmtId="37" fontId="41" fillId="0" borderId="0">
      <alignment/>
      <protection/>
    </xf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>
      <alignment/>
      <protection/>
    </xf>
    <xf numFmtId="0" fontId="11" fillId="18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0" borderId="0" applyNumberFormat="0" applyBorder="0" applyAlignment="0" applyProtection="0"/>
    <xf numFmtId="0" fontId="17" fillId="24" borderId="0" applyNumberFormat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7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18" fillId="11" borderId="0" applyBorder="0" applyAlignment="0" applyProtection="0"/>
    <xf numFmtId="0" fontId="42" fillId="0" borderId="0">
      <alignment/>
      <protection/>
    </xf>
    <xf numFmtId="0" fontId="43" fillId="0" borderId="0">
      <alignment/>
      <protection/>
    </xf>
    <xf numFmtId="10" fontId="24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30" fillId="6" borderId="0" applyNumberFormat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>
      <alignment/>
      <protection/>
    </xf>
    <xf numFmtId="41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0" fontId="31" fillId="0" borderId="0" applyFont="0" applyFill="0" applyBorder="0" applyAlignment="0" applyProtection="0"/>
    <xf numFmtId="0" fontId="45" fillId="0" borderId="0">
      <alignment/>
      <protection/>
    </xf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103">
    <xf numFmtId="0" fontId="0" fillId="0" borderId="0" xfId="0" applyAlignment="1">
      <alignment vertical="center"/>
    </xf>
    <xf numFmtId="0" fontId="0" fillId="0" borderId="0" xfId="102" applyFill="1" applyAlignment="1">
      <alignment vertical="center"/>
      <protection/>
    </xf>
    <xf numFmtId="0" fontId="0" fillId="0" borderId="0" xfId="102" applyFill="1">
      <alignment/>
      <protection/>
    </xf>
    <xf numFmtId="3" fontId="0" fillId="0" borderId="0" xfId="102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102" applyFont="1" applyFill="1" applyAlignment="1">
      <alignment vertical="center"/>
      <protection/>
    </xf>
    <xf numFmtId="3" fontId="2" fillId="0" borderId="0" xfId="102" applyNumberFormat="1" applyFont="1" applyFill="1" applyAlignment="1" applyProtection="1">
      <alignment horizontal="center" vertical="center"/>
      <protection/>
    </xf>
    <xf numFmtId="3" fontId="3" fillId="0" borderId="0" xfId="102" applyNumberFormat="1" applyFont="1" applyFill="1" applyBorder="1" applyAlignment="1" applyProtection="1">
      <alignment horizontal="right" vertical="center"/>
      <protection/>
    </xf>
    <xf numFmtId="0" fontId="0" fillId="0" borderId="0" xfId="102" applyFont="1" applyFill="1" applyAlignment="1">
      <alignment horizontal="right" vertical="center"/>
      <protection/>
    </xf>
    <xf numFmtId="3" fontId="4" fillId="0" borderId="1" xfId="102" applyNumberFormat="1" applyFont="1" applyFill="1" applyBorder="1" applyAlignment="1" applyProtection="1">
      <alignment horizontal="center" vertical="center"/>
      <protection/>
    </xf>
    <xf numFmtId="0" fontId="46" fillId="0" borderId="0" xfId="102" applyFont="1" applyFill="1" applyAlignment="1">
      <alignment vertical="center"/>
      <protection/>
    </xf>
    <xf numFmtId="3" fontId="4" fillId="0" borderId="1" xfId="102" applyNumberFormat="1" applyFont="1" applyFill="1" applyBorder="1" applyAlignment="1" applyProtection="1">
      <alignment vertical="center"/>
      <protection/>
    </xf>
    <xf numFmtId="180" fontId="4" fillId="0" borderId="1" xfId="102" applyNumberFormat="1" applyFont="1" applyFill="1" applyBorder="1" applyAlignment="1" applyProtection="1">
      <alignment horizontal="right" vertical="center" shrinkToFit="1"/>
      <protection/>
    </xf>
    <xf numFmtId="0" fontId="6" fillId="0" borderId="1" xfId="102" applyNumberFormat="1" applyFont="1" applyFill="1" applyBorder="1" applyAlignment="1">
      <alignment vertical="center" wrapText="1"/>
      <protection/>
    </xf>
    <xf numFmtId="3" fontId="0" fillId="0" borderId="1" xfId="102" applyNumberFormat="1" applyFont="1" applyFill="1" applyBorder="1" applyAlignment="1" applyProtection="1">
      <alignment vertical="center"/>
      <protection/>
    </xf>
    <xf numFmtId="180" fontId="0" fillId="0" borderId="1" xfId="102" applyNumberFormat="1" applyFont="1" applyFill="1" applyBorder="1" applyAlignment="1" applyProtection="1">
      <alignment horizontal="right" vertical="center" shrinkToFit="1"/>
      <protection/>
    </xf>
    <xf numFmtId="0" fontId="46" fillId="0" borderId="0" xfId="102" applyFont="1" applyFill="1" applyAlignment="1">
      <alignment vertical="center"/>
      <protection/>
    </xf>
    <xf numFmtId="0" fontId="47" fillId="0" borderId="1" xfId="102" applyNumberFormat="1" applyFont="1" applyFill="1" applyBorder="1" applyAlignment="1">
      <alignment vertical="center" wrapText="1"/>
      <protection/>
    </xf>
    <xf numFmtId="0" fontId="48" fillId="0" borderId="0" xfId="102" applyFont="1" applyFill="1" applyAlignment="1">
      <alignment vertical="center" wrapText="1"/>
      <protection/>
    </xf>
    <xf numFmtId="3" fontId="0" fillId="0" borderId="0" xfId="102" applyNumberFormat="1" applyFont="1" applyFill="1" applyProtection="1">
      <alignment/>
      <protection/>
    </xf>
    <xf numFmtId="0" fontId="0" fillId="0" borderId="0" xfId="0" applyFill="1" applyAlignment="1">
      <alignment/>
    </xf>
    <xf numFmtId="0" fontId="0" fillId="0" borderId="0" xfId="102" applyFont="1" applyFill="1" applyAlignment="1">
      <alignment/>
      <protection/>
    </xf>
    <xf numFmtId="3" fontId="3" fillId="0" borderId="0" xfId="102" applyNumberFormat="1" applyFont="1" applyFill="1" applyAlignment="1" applyProtection="1">
      <alignment horizontal="right" vertical="center"/>
      <protection/>
    </xf>
    <xf numFmtId="3" fontId="4" fillId="0" borderId="11" xfId="102" applyNumberFormat="1" applyFont="1" applyFill="1" applyBorder="1" applyAlignment="1" applyProtection="1">
      <alignment horizontal="center" vertical="center"/>
      <protection/>
    </xf>
    <xf numFmtId="3" fontId="4" fillId="0" borderId="11" xfId="102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Fill="1" applyBorder="1" applyAlignment="1">
      <alignment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9" fillId="0" borderId="13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102" applyNumberFormat="1" applyFont="1" applyFill="1" applyAlignment="1" applyProtection="1">
      <alignment horizontal="left"/>
      <protection/>
    </xf>
    <xf numFmtId="3" fontId="0" fillId="0" borderId="0" xfId="102" applyNumberFormat="1" applyFont="1" applyFill="1" applyAlignment="1" applyProtection="1">
      <alignment/>
      <protection/>
    </xf>
    <xf numFmtId="49" fontId="0" fillId="0" borderId="0" xfId="102" applyNumberFormat="1" applyFont="1" applyFill="1" applyAlignment="1">
      <alignment horizontal="left"/>
      <protection/>
    </xf>
    <xf numFmtId="49" fontId="2" fillId="0" borderId="0" xfId="102" applyNumberFormat="1" applyFont="1" applyFill="1" applyAlignment="1" applyProtection="1">
      <alignment horizontal="center" vertical="center"/>
      <protection/>
    </xf>
    <xf numFmtId="49" fontId="3" fillId="0" borderId="0" xfId="102" applyNumberFormat="1" applyFont="1" applyFill="1" applyAlignment="1" applyProtection="1">
      <alignment horizontal="left" vertical="center"/>
      <protection/>
    </xf>
    <xf numFmtId="49" fontId="3" fillId="0" borderId="0" xfId="102" applyNumberFormat="1" applyFont="1" applyFill="1" applyBorder="1" applyAlignment="1" applyProtection="1">
      <alignment horizontal="left" vertical="center"/>
      <protection/>
    </xf>
    <xf numFmtId="49" fontId="4" fillId="0" borderId="1" xfId="102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102" applyFill="1" applyBorder="1" applyAlignment="1">
      <alignment horizontal="center"/>
      <protection/>
    </xf>
    <xf numFmtId="0" fontId="0" fillId="0" borderId="1" xfId="102" applyFill="1" applyBorder="1">
      <alignment/>
      <protection/>
    </xf>
    <xf numFmtId="0" fontId="4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13" fillId="0" borderId="15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180" fontId="14" fillId="0" borderId="1" xfId="0" applyNumberFormat="1" applyFont="1" applyFill="1" applyBorder="1" applyAlignment="1" applyProtection="1">
      <alignment horizontal="right" vertical="center"/>
      <protection/>
    </xf>
    <xf numFmtId="181" fontId="14" fillId="0" borderId="1" xfId="27" applyNumberFormat="1" applyFont="1" applyBorder="1" applyAlignment="1" applyProtection="1">
      <alignment horizontal="right" vertical="center"/>
      <protection/>
    </xf>
    <xf numFmtId="180" fontId="14" fillId="0" borderId="18" xfId="0" applyNumberFormat="1" applyFont="1" applyFill="1" applyBorder="1" applyAlignment="1" applyProtection="1">
      <alignment horizontal="right" vertical="center"/>
      <protection/>
    </xf>
    <xf numFmtId="181" fontId="14" fillId="0" borderId="18" xfId="27" applyNumberFormat="1" applyFont="1" applyBorder="1" applyAlignment="1" applyProtection="1">
      <alignment horizontal="right" vertical="center"/>
      <protection/>
    </xf>
    <xf numFmtId="0" fontId="14" fillId="0" borderId="18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horizontal="left" vertical="center"/>
      <protection locked="0"/>
    </xf>
    <xf numFmtId="180" fontId="15" fillId="0" borderId="1" xfId="0" applyNumberFormat="1" applyFont="1" applyFill="1" applyBorder="1" applyAlignment="1" applyProtection="1">
      <alignment horizontal="right" vertical="center"/>
      <protection/>
    </xf>
    <xf numFmtId="180" fontId="15" fillId="0" borderId="1" xfId="0" applyNumberFormat="1" applyFont="1" applyFill="1" applyBorder="1" applyAlignment="1" applyProtection="1">
      <alignment horizontal="right" vertical="center"/>
      <protection locked="0"/>
    </xf>
    <xf numFmtId="181" fontId="15" fillId="0" borderId="1" xfId="27" applyNumberFormat="1" applyFont="1" applyBorder="1" applyAlignment="1" applyProtection="1">
      <alignment horizontal="right" vertical="center"/>
      <protection/>
    </xf>
    <xf numFmtId="180" fontId="15" fillId="0" borderId="18" xfId="0" applyNumberFormat="1" applyFont="1" applyFill="1" applyBorder="1" applyAlignment="1" applyProtection="1">
      <alignment horizontal="right" vertical="center"/>
      <protection/>
    </xf>
    <xf numFmtId="181" fontId="15" fillId="0" borderId="18" xfId="27" applyNumberFormat="1" applyFont="1" applyBorder="1" applyAlignment="1" applyProtection="1">
      <alignment horizontal="right" vertical="center"/>
      <protection/>
    </xf>
    <xf numFmtId="0" fontId="50" fillId="0" borderId="1" xfId="0" applyFont="1" applyFill="1" applyBorder="1" applyAlignment="1" applyProtection="1">
      <alignment horizontal="left" vertical="center"/>
      <protection locked="0"/>
    </xf>
    <xf numFmtId="181" fontId="15" fillId="0" borderId="14" xfId="27" applyNumberFormat="1" applyFont="1" applyBorder="1" applyAlignment="1" applyProtection="1">
      <alignment horizontal="right" vertical="center"/>
      <protection/>
    </xf>
    <xf numFmtId="0" fontId="14" fillId="0" borderId="1" xfId="0" applyFont="1" applyFill="1" applyBorder="1" applyAlignment="1" applyProtection="1">
      <alignment vertical="center"/>
      <protection locked="0"/>
    </xf>
    <xf numFmtId="180" fontId="14" fillId="0" borderId="1" xfId="0" applyNumberFormat="1" applyFont="1" applyFill="1" applyBorder="1" applyAlignment="1" applyProtection="1">
      <alignment horizontal="right" vertical="center"/>
      <protection locked="0"/>
    </xf>
    <xf numFmtId="182" fontId="0" fillId="0" borderId="1" xfId="63" applyNumberFormat="1" applyFont="1" applyBorder="1" applyAlignment="1">
      <alignment vertical="center"/>
      <protection/>
    </xf>
    <xf numFmtId="180" fontId="0" fillId="0" borderId="1" xfId="0" applyNumberFormat="1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181" fontId="4" fillId="0" borderId="1" xfId="27" applyNumberFormat="1" applyFont="1" applyFill="1" applyBorder="1" applyAlignment="1" applyProtection="1">
      <alignment horizontal="right" vertical="center"/>
      <protection locked="0"/>
    </xf>
    <xf numFmtId="183" fontId="0" fillId="0" borderId="0" xfId="0" applyNumberFormat="1" applyFont="1" applyFill="1" applyBorder="1" applyAlignment="1">
      <alignment vertical="center"/>
    </xf>
    <xf numFmtId="3" fontId="16" fillId="0" borderId="0" xfId="102" applyNumberFormat="1" applyFont="1" applyFill="1" applyAlignment="1" applyProtection="1">
      <alignment horizontal="center" vertical="center"/>
      <protection/>
    </xf>
    <xf numFmtId="0" fontId="0" fillId="0" borderId="0" xfId="102" applyFont="1" applyFill="1">
      <alignment/>
      <protection/>
    </xf>
    <xf numFmtId="3" fontId="0" fillId="0" borderId="0" xfId="102" applyNumberFormat="1" applyFont="1" applyFill="1" applyBorder="1" applyAlignment="1" applyProtection="1">
      <alignment horizontal="right" vertical="center"/>
      <protection/>
    </xf>
    <xf numFmtId="3" fontId="4" fillId="0" borderId="1" xfId="102" applyNumberFormat="1" applyFont="1" applyFill="1" applyBorder="1" applyAlignment="1" applyProtection="1">
      <alignment horizontal="left" vertical="center"/>
      <protection/>
    </xf>
    <xf numFmtId="3" fontId="0" fillId="0" borderId="1" xfId="102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 quotePrefix="1">
      <alignment horizontal="center" vertical="center"/>
      <protection locked="0"/>
    </xf>
    <xf numFmtId="0" fontId="14" fillId="0" borderId="1" xfId="0" applyFont="1" applyFill="1" applyBorder="1" applyAlignment="1" applyProtection="1" quotePrefix="1">
      <alignment horizontal="center" vertical="center"/>
      <protection locked="0"/>
    </xf>
    <xf numFmtId="0" fontId="15" fillId="0" borderId="1" xfId="0" applyFont="1" applyFill="1" applyBorder="1" applyAlignment="1" applyProtection="1" quotePrefix="1">
      <alignment horizontal="left" vertical="center"/>
      <protection locked="0"/>
    </xf>
  </cellXfs>
  <cellStyles count="117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RowLevel_7" xfId="22"/>
    <cellStyle name="差" xfId="23"/>
    <cellStyle name="Comma" xfId="24"/>
    <cellStyle name="60% - 强调文字颜色 3" xfId="25"/>
    <cellStyle name="Hyperlink" xfId="26"/>
    <cellStyle name="Percent" xfId="27"/>
    <cellStyle name="常规_结转初计" xfId="28"/>
    <cellStyle name="Followed Hyperlink" xfId="29"/>
    <cellStyle name="注释" xfId="30"/>
    <cellStyle name="ColLevel_5" xfId="31"/>
    <cellStyle name="60% - 强调文字颜色 2" xfId="32"/>
    <cellStyle name="标题 4" xfId="33"/>
    <cellStyle name="警告文本" xfId="34"/>
    <cellStyle name="标题" xfId="35"/>
    <cellStyle name="解释性文本" xfId="36"/>
    <cellStyle name="ColLevel_7" xfId="37"/>
    <cellStyle name="标题 1" xfId="38"/>
    <cellStyle name="标题 2" xfId="39"/>
    <cellStyle name="_表二 (2)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RowLevel_5" xfId="57"/>
    <cellStyle name="20% - 强调文字颜色 2" xfId="58"/>
    <cellStyle name="40% - 强调文字颜色 2" xfId="59"/>
    <cellStyle name="RowLevel_6" xfId="60"/>
    <cellStyle name="强调文字颜色 3" xfId="61"/>
    <cellStyle name="强调文字颜色 4" xfId="62"/>
    <cellStyle name="常规_预算报告附表" xfId="63"/>
    <cellStyle name="no dec" xfId="64"/>
    <cellStyle name="20% - 强调文字颜色 4" xfId="65"/>
    <cellStyle name="40% - 强调文字颜色 4" xfId="66"/>
    <cellStyle name="强调文字颜色 5" xfId="67"/>
    <cellStyle name="?鹎%U龡&amp;H齲_x0001_C铣_x0014__x0007__x0001__x0001_" xfId="68"/>
    <cellStyle name="40% - 强调文字颜色 5" xfId="69"/>
    <cellStyle name="60% - 强调文字颜色 5" xfId="70"/>
    <cellStyle name="_预算科" xfId="71"/>
    <cellStyle name="_2011年预算指标追加通" xfId="72"/>
    <cellStyle name="强调文字颜色 6" xfId="73"/>
    <cellStyle name="40% - 强调文字颜色 6" xfId="74"/>
    <cellStyle name="差_新外建安税奖励测算" xfId="75"/>
    <cellStyle name="60% - 强调文字颜色 6" xfId="76"/>
    <cellStyle name="样式 1" xfId="77"/>
    <cellStyle name="ColLevel_1" xfId="78"/>
    <cellStyle name="常规 2" xfId="79"/>
    <cellStyle name="_2011决算结转汇总" xfId="80"/>
    <cellStyle name="好_表二 (2)" xfId="81"/>
    <cellStyle name="ColLevel_2" xfId="82"/>
    <cellStyle name="ColLevel_3" xfId="83"/>
    <cellStyle name="ColLevel_4" xfId="84"/>
    <cellStyle name="ColLevel_6" xfId="85"/>
    <cellStyle name="Grey" xfId="86"/>
    <cellStyle name="Normal - Style1" xfId="87"/>
    <cellStyle name="Normal_0105第二套审计报表定稿" xfId="88"/>
    <cellStyle name="Percent [2]" xfId="89"/>
    <cellStyle name="RowLevel_1" xfId="90"/>
    <cellStyle name="RowLevel_2" xfId="91"/>
    <cellStyle name="RowLevel_3" xfId="92"/>
    <cellStyle name="RowLevel_4" xfId="93"/>
    <cellStyle name="标题_2009指标下达结转总表" xfId="94"/>
    <cellStyle name="差_Book1" xfId="95"/>
    <cellStyle name="差_Book1_1" xfId="96"/>
    <cellStyle name="差_Book1_永泰县2011定期报送医改投入情况" xfId="97"/>
    <cellStyle name="差_表二 (2)" xfId="98"/>
    <cellStyle name="差_永泰县2011定期报送医改投入情况" xfId="99"/>
    <cellStyle name="差_永泰县政府债务统计(新)" xfId="100"/>
    <cellStyle name="常规_2015年财政总决算结转汇总表" xfId="101"/>
    <cellStyle name="常规_2015年总决算报表生成表0519" xfId="102"/>
    <cellStyle name="常规_预算科" xfId="103"/>
    <cellStyle name="好_Book1" xfId="104"/>
    <cellStyle name="好_Book1_1" xfId="105"/>
    <cellStyle name="好_Book1_永泰县2011定期报送医改投入情况" xfId="106"/>
    <cellStyle name="千位_1" xfId="107"/>
    <cellStyle name="好_新外建安税奖励测算" xfId="108"/>
    <cellStyle name="好_永泰县2011定期报送医改投入情况" xfId="109"/>
    <cellStyle name="好_永泰县政府债务统计(新)" xfId="110"/>
    <cellStyle name="霓付 [0]_97MBO" xfId="111"/>
    <cellStyle name="霓付_97MBO" xfId="112"/>
    <cellStyle name="烹拳 [0]_97MBO" xfId="113"/>
    <cellStyle name="烹拳_97MBO" xfId="114"/>
    <cellStyle name="普通_ 白土" xfId="115"/>
    <cellStyle name="千分位[0]_ 白土" xfId="116"/>
    <cellStyle name="千分位_ 白土" xfId="117"/>
    <cellStyle name="千位[0]_1" xfId="118"/>
    <cellStyle name="钎霖_laroux" xfId="119"/>
    <cellStyle name="통화 [0]_BOILER-CO1" xfId="120"/>
    <cellStyle name="未定义" xfId="121"/>
    <cellStyle name="콤마 [0]_BOILER-CO1" xfId="122"/>
    <cellStyle name="콤마_BOILER-CO1" xfId="123"/>
    <cellStyle name="통화_BOILER-CO1" xfId="124"/>
    <cellStyle name="표준_0N-HANDLING " xfId="125"/>
    <cellStyle name="常规_2016年总决算报表" xfId="126"/>
    <cellStyle name="常规_2009指标下达结转决算总表" xfId="127"/>
    <cellStyle name="常规_2006年指标结转" xfId="128"/>
    <cellStyle name="常规_Sheet1" xfId="129"/>
    <cellStyle name="常规 2 2 11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20915;&#31639;&#36164;&#26009;2015&#24180;\&#21508;&#19994;&#21153;&#31185;&#25351;&#26631;&#32467;&#36716;\&#19994;&#21153;&#31185;2012&#24180;&#21450;&#20197;&#21069;&#30465;&#24066;&#19987;&#39033;&#32467;&#36716;&#24773;&#20917;&#34920;&#65288;&#21382;&#2418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1185;&#36164;&#26009;\&#36130;&#25919;&#39044;&#31639;&#36164;&#26009;2015&#24180;\&#19978;&#32423;&#26377;&#20851;&#36164;&#26009;\&#31119;&#24030;&#24066;2014&#24180;&#22269;&#26377;&#36164;&#26412;&#32463;&#33829;&#25910;&#25903;&#39044;&#31639;&#34920;(&#24066;&#22269;&#36164;&#22996;)&#24314;&#3575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年及以前省市专项结转数"/>
      <sheetName val="发各科室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附表1"/>
      <sheetName val="附表2"/>
      <sheetName val="收入科目表"/>
      <sheetName val="支出科目表"/>
      <sheetName val="附表1汇总"/>
      <sheetName val="附表2汇总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"/>
  <sheetViews>
    <sheetView showGridLines="0" tabSelected="1" workbookViewId="0" topLeftCell="A1">
      <selection activeCell="F46" sqref="F46"/>
    </sheetView>
  </sheetViews>
  <sheetFormatPr defaultColWidth="9.125" defaultRowHeight="14.25"/>
  <cols>
    <col min="1" max="1" width="47.875" style="53" customWidth="1"/>
    <col min="2" max="2" width="15.375" style="53" customWidth="1"/>
    <col min="3" max="3" width="17.875" style="53" customWidth="1"/>
    <col min="4" max="249" width="9.125" style="2" customWidth="1"/>
    <col min="250" max="16384" width="9.125" style="2" customWidth="1"/>
  </cols>
  <sheetData>
    <row r="1" ht="14.25">
      <c r="A1" s="53" t="s">
        <v>0</v>
      </c>
    </row>
    <row r="2" spans="1:3" ht="33.75" customHeight="1">
      <c r="A2" s="6" t="s">
        <v>1</v>
      </c>
      <c r="B2" s="95"/>
      <c r="C2" s="95"/>
    </row>
    <row r="3" spans="1:3" ht="16.5" customHeight="1">
      <c r="A3" s="2"/>
      <c r="B3" s="22"/>
      <c r="C3" s="22"/>
    </row>
    <row r="4" spans="1:3" ht="16.5" customHeight="1">
      <c r="A4" s="96"/>
      <c r="B4" s="96"/>
      <c r="C4" s="97" t="s">
        <v>2</v>
      </c>
    </row>
    <row r="5" spans="1:3" ht="27" customHeight="1">
      <c r="A5" s="9" t="s">
        <v>3</v>
      </c>
      <c r="B5" s="9" t="s">
        <v>4</v>
      </c>
      <c r="C5" s="9" t="s">
        <v>5</v>
      </c>
    </row>
    <row r="6" spans="1:3" ht="27" customHeight="1">
      <c r="A6" s="98" t="s">
        <v>6</v>
      </c>
      <c r="B6" s="12">
        <f>+B7+B13+B39</f>
        <v>224334</v>
      </c>
      <c r="C6" s="99"/>
    </row>
    <row r="7" spans="1:3" ht="27" customHeight="1">
      <c r="A7" s="11" t="s">
        <v>7</v>
      </c>
      <c r="B7" s="12">
        <f>SUM(B8:B12)</f>
        <v>8003</v>
      </c>
      <c r="C7" s="99"/>
    </row>
    <row r="8" spans="1:3" ht="27" customHeight="1">
      <c r="A8" s="14" t="s">
        <v>8</v>
      </c>
      <c r="B8" s="15">
        <v>710</v>
      </c>
      <c r="C8" s="99"/>
    </row>
    <row r="9" spans="1:3" ht="27" customHeight="1">
      <c r="A9" s="14" t="s">
        <v>9</v>
      </c>
      <c r="B9" s="15">
        <v>138</v>
      </c>
      <c r="C9" s="99"/>
    </row>
    <row r="10" spans="1:3" ht="27" customHeight="1">
      <c r="A10" s="14" t="s">
        <v>10</v>
      </c>
      <c r="B10" s="15">
        <v>763</v>
      </c>
      <c r="C10" s="99"/>
    </row>
    <row r="11" spans="1:3" ht="27" customHeight="1">
      <c r="A11" s="14" t="s">
        <v>11</v>
      </c>
      <c r="B11" s="15">
        <v>82</v>
      </c>
      <c r="C11" s="99"/>
    </row>
    <row r="12" spans="1:3" ht="27" customHeight="1">
      <c r="A12" s="14" t="s">
        <v>12</v>
      </c>
      <c r="B12" s="15">
        <v>6310</v>
      </c>
      <c r="C12" s="99"/>
    </row>
    <row r="13" spans="1:3" ht="27" customHeight="1">
      <c r="A13" s="11" t="s">
        <v>13</v>
      </c>
      <c r="B13" s="12">
        <f>SUM(B14:B38)</f>
        <v>196365</v>
      </c>
      <c r="C13" s="99"/>
    </row>
    <row r="14" spans="1:3" ht="27" customHeight="1">
      <c r="A14" s="14" t="s">
        <v>14</v>
      </c>
      <c r="B14" s="15">
        <v>29324</v>
      </c>
      <c r="C14" s="99"/>
    </row>
    <row r="15" spans="1:3" ht="27" customHeight="1">
      <c r="A15" s="14" t="s">
        <v>15</v>
      </c>
      <c r="B15" s="15">
        <v>19249</v>
      </c>
      <c r="C15" s="99"/>
    </row>
    <row r="16" spans="1:3" ht="27" customHeight="1">
      <c r="A16" s="14" t="s">
        <v>16</v>
      </c>
      <c r="B16" s="15">
        <v>12211</v>
      </c>
      <c r="C16" s="99"/>
    </row>
    <row r="17" spans="1:3" ht="27" customHeight="1">
      <c r="A17" s="14" t="s">
        <v>17</v>
      </c>
      <c r="B17" s="15">
        <v>391</v>
      </c>
      <c r="C17" s="99"/>
    </row>
    <row r="18" spans="1:256" ht="27" customHeight="1">
      <c r="A18" s="14" t="s">
        <v>18</v>
      </c>
      <c r="B18" s="15">
        <v>6093</v>
      </c>
      <c r="C18" s="99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14" t="s">
        <v>19</v>
      </c>
      <c r="B19" s="15">
        <v>1270</v>
      </c>
      <c r="C19" s="9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 customHeight="1">
      <c r="A20" s="14" t="s">
        <v>20</v>
      </c>
      <c r="B20" s="15">
        <v>28</v>
      </c>
      <c r="C20" s="99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14" t="s">
        <v>21</v>
      </c>
      <c r="B21" s="15">
        <v>6681</v>
      </c>
      <c r="C21" s="99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7" customHeight="1" hidden="1">
      <c r="A22" s="14" t="s">
        <v>22</v>
      </c>
      <c r="B22" s="15"/>
      <c r="C22" s="99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7" customHeight="1">
      <c r="A23" s="14" t="s">
        <v>23</v>
      </c>
      <c r="B23" s="15">
        <v>1770</v>
      </c>
      <c r="C23" s="99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7" customHeight="1">
      <c r="A24" s="14" t="s">
        <v>24</v>
      </c>
      <c r="B24" s="15">
        <v>7086</v>
      </c>
      <c r="C24" s="99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7" customHeight="1">
      <c r="A25" s="14" t="s">
        <v>25</v>
      </c>
      <c r="B25" s="15">
        <v>255</v>
      </c>
      <c r="C25" s="99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27" customHeight="1">
      <c r="A26" s="14" t="s">
        <v>26</v>
      </c>
      <c r="B26" s="15">
        <v>2062</v>
      </c>
      <c r="C26" s="99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27" customHeight="1">
      <c r="A27" s="14" t="s">
        <v>27</v>
      </c>
      <c r="B27" s="15">
        <v>25734</v>
      </c>
      <c r="C27" s="99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27" customHeight="1">
      <c r="A28" s="14" t="s">
        <v>28</v>
      </c>
      <c r="B28" s="15">
        <v>5631</v>
      </c>
      <c r="C28" s="99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7" customHeight="1">
      <c r="A29" s="14" t="s">
        <v>29</v>
      </c>
      <c r="B29" s="15">
        <v>1453</v>
      </c>
      <c r="C29" s="9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7" customHeight="1">
      <c r="A30" s="14" t="s">
        <v>30</v>
      </c>
      <c r="B30" s="15">
        <v>100</v>
      </c>
      <c r="C30" s="99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7" customHeight="1">
      <c r="A31" s="14" t="s">
        <v>31</v>
      </c>
      <c r="B31" s="15">
        <v>29405</v>
      </c>
      <c r="C31" s="9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7" customHeight="1">
      <c r="A32" s="14" t="s">
        <v>32</v>
      </c>
      <c r="B32" s="15">
        <v>21946</v>
      </c>
      <c r="C32" s="99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7" customHeight="1">
      <c r="A33" s="14" t="s">
        <v>33</v>
      </c>
      <c r="B33" s="15">
        <v>36</v>
      </c>
      <c r="C33" s="99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27" customHeight="1">
      <c r="A34" s="14" t="s">
        <v>34</v>
      </c>
      <c r="B34" s="15">
        <v>553</v>
      </c>
      <c r="C34" s="99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27" customHeight="1">
      <c r="A35" s="14" t="s">
        <v>35</v>
      </c>
      <c r="B35" s="15">
        <v>7669</v>
      </c>
      <c r="C35" s="99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27" customHeight="1">
      <c r="A36" s="14" t="s">
        <v>36</v>
      </c>
      <c r="B36" s="15">
        <v>6444</v>
      </c>
      <c r="C36" s="99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27" customHeight="1">
      <c r="A37" s="14" t="s">
        <v>37</v>
      </c>
      <c r="B37" s="15">
        <v>6641</v>
      </c>
      <c r="C37" s="99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27" customHeight="1">
      <c r="A38" s="14" t="s">
        <v>38</v>
      </c>
      <c r="B38" s="15">
        <v>4333</v>
      </c>
      <c r="C38" s="99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27" customHeight="1">
      <c r="A39" s="11" t="s">
        <v>39</v>
      </c>
      <c r="B39" s="12">
        <f>SUM(B40:B57)</f>
        <v>19966</v>
      </c>
      <c r="C39" s="9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27" customHeight="1">
      <c r="A40" s="14" t="s">
        <v>40</v>
      </c>
      <c r="B40" s="15">
        <v>380</v>
      </c>
      <c r="C40" s="99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27" customHeight="1">
      <c r="A41" s="14" t="s">
        <v>41</v>
      </c>
      <c r="B41" s="15">
        <v>43</v>
      </c>
      <c r="C41" s="9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27" customHeight="1" hidden="1">
      <c r="A42" s="14" t="s">
        <v>42</v>
      </c>
      <c r="B42" s="15"/>
      <c r="C42" s="99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14" t="s">
        <v>43</v>
      </c>
      <c r="B43" s="15">
        <v>116</v>
      </c>
      <c r="C43" s="99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27" customHeight="1">
      <c r="A44" s="14" t="s">
        <v>44</v>
      </c>
      <c r="B44" s="15">
        <v>20</v>
      </c>
      <c r="C44" s="99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27" customHeight="1">
      <c r="A45" s="14" t="s">
        <v>45</v>
      </c>
      <c r="B45" s="15">
        <v>12</v>
      </c>
      <c r="C45" s="99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27" customHeight="1">
      <c r="A46" s="14" t="s">
        <v>46</v>
      </c>
      <c r="B46" s="15">
        <v>48</v>
      </c>
      <c r="C46" s="99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27" customHeight="1">
      <c r="A47" s="14" t="s">
        <v>47</v>
      </c>
      <c r="B47" s="15">
        <v>300</v>
      </c>
      <c r="C47" s="99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27" customHeight="1">
      <c r="A48" s="14" t="s">
        <v>48</v>
      </c>
      <c r="B48" s="15">
        <v>2782</v>
      </c>
      <c r="C48" s="99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27" customHeight="1">
      <c r="A49" s="14" t="s">
        <v>49</v>
      </c>
      <c r="B49" s="15">
        <v>5999</v>
      </c>
      <c r="C49" s="9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27" customHeight="1">
      <c r="A50" s="14" t="s">
        <v>50</v>
      </c>
      <c r="B50" s="15">
        <v>3683</v>
      </c>
      <c r="C50" s="99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27" customHeight="1">
      <c r="A51" s="14" t="s">
        <v>51</v>
      </c>
      <c r="B51" s="15">
        <v>133</v>
      </c>
      <c r="C51" s="99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27" customHeight="1">
      <c r="A52" s="14" t="s">
        <v>52</v>
      </c>
      <c r="B52" s="15">
        <v>2213</v>
      </c>
      <c r="C52" s="99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27" customHeight="1" hidden="1">
      <c r="A53" s="14" t="s">
        <v>53</v>
      </c>
      <c r="B53" s="15"/>
      <c r="C53" s="99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7" customHeight="1">
      <c r="A54" s="14" t="s">
        <v>54</v>
      </c>
      <c r="B54" s="15">
        <v>320</v>
      </c>
      <c r="C54" s="99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27" customHeight="1">
      <c r="A55" s="14" t="s">
        <v>55</v>
      </c>
      <c r="B55" s="15">
        <v>3228</v>
      </c>
      <c r="C55" s="99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27" customHeight="1">
      <c r="A56" s="14" t="s">
        <v>56</v>
      </c>
      <c r="B56" s="15">
        <v>689</v>
      </c>
      <c r="C56" s="99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27" customHeight="1" hidden="1">
      <c r="A57" s="14" t="s">
        <v>57</v>
      </c>
      <c r="B57" s="15"/>
      <c r="C57" s="99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</sheetData>
  <sheetProtection/>
  <mergeCells count="1">
    <mergeCell ref="A2:C2"/>
  </mergeCells>
  <printOptions horizontalCentered="1"/>
  <pageMargins left="0.39" right="0.39" top="0.59" bottom="0.39" header="0" footer="0.39"/>
  <pageSetup firstPageNumber="0" useFirstPageNumber="1"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SheetLayoutView="100" workbookViewId="0" topLeftCell="A13">
      <selection activeCell="K26" sqref="K26"/>
    </sheetView>
  </sheetViews>
  <sheetFormatPr defaultColWidth="9.00390625" defaultRowHeight="14.25"/>
  <cols>
    <col min="1" max="1" width="23.875" style="63" customWidth="1"/>
    <col min="2" max="3" width="10.25390625" style="63" customWidth="1"/>
    <col min="4" max="5" width="8.875" style="63" customWidth="1"/>
    <col min="6" max="7" width="10.25390625" style="63" customWidth="1"/>
    <col min="8" max="8" width="8.875" style="63" customWidth="1"/>
    <col min="9" max="16384" width="9.00390625" style="63" customWidth="1"/>
  </cols>
  <sheetData>
    <row r="1" ht="19.5" customHeight="1">
      <c r="A1" s="63" t="s">
        <v>58</v>
      </c>
    </row>
    <row r="2" spans="1:8" s="62" customFormat="1" ht="27" customHeight="1">
      <c r="A2" s="65" t="s">
        <v>59</v>
      </c>
      <c r="B2" s="65"/>
      <c r="C2" s="65"/>
      <c r="D2" s="65"/>
      <c r="E2" s="65"/>
      <c r="F2" s="65"/>
      <c r="G2" s="65"/>
      <c r="H2" s="65"/>
    </row>
    <row r="3" s="62" customFormat="1" ht="21" customHeight="1">
      <c r="H3" s="66" t="s">
        <v>60</v>
      </c>
    </row>
    <row r="4" spans="1:8" s="63" customFormat="1" ht="18" customHeight="1">
      <c r="A4" s="100" t="s">
        <v>3</v>
      </c>
      <c r="B4" s="68" t="s">
        <v>61</v>
      </c>
      <c r="C4" s="69" t="s">
        <v>62</v>
      </c>
      <c r="D4" s="69"/>
      <c r="E4" s="69"/>
      <c r="F4" s="68" t="s">
        <v>63</v>
      </c>
      <c r="G4" s="70" t="s">
        <v>64</v>
      </c>
      <c r="H4" s="71"/>
    </row>
    <row r="5" spans="1:8" s="63" customFormat="1" ht="18" customHeight="1">
      <c r="A5" s="72"/>
      <c r="B5" s="73"/>
      <c r="C5" s="68" t="s">
        <v>65</v>
      </c>
      <c r="D5" s="68" t="s">
        <v>66</v>
      </c>
      <c r="E5" s="68" t="s">
        <v>67</v>
      </c>
      <c r="F5" s="73"/>
      <c r="G5" s="68" t="s">
        <v>65</v>
      </c>
      <c r="H5" s="101" t="s">
        <v>68</v>
      </c>
    </row>
    <row r="6" spans="1:8" s="64" customFormat="1" ht="21" customHeight="1">
      <c r="A6" s="74" t="s">
        <v>69</v>
      </c>
      <c r="B6" s="75">
        <f aca="true" t="shared" si="0" ref="B6:F6">+B7+B22</f>
        <v>135000</v>
      </c>
      <c r="C6" s="75">
        <f t="shared" si="0"/>
        <v>114278</v>
      </c>
      <c r="D6" s="76">
        <f aca="true" t="shared" si="1" ref="D6:D8">+C6/B6</f>
        <v>0.8465037037037038</v>
      </c>
      <c r="E6" s="76">
        <f aca="true" t="shared" si="2" ref="E6:E8">+C6/$C$6</f>
        <v>1</v>
      </c>
      <c r="F6" s="75">
        <f t="shared" si="0"/>
        <v>131833</v>
      </c>
      <c r="G6" s="77">
        <f aca="true" t="shared" si="3" ref="G6:G8">+C6-F6</f>
        <v>-17555</v>
      </c>
      <c r="H6" s="78">
        <f aca="true" t="shared" si="4" ref="H6:H8">+G6/F6</f>
        <v>-0.1331608929478962</v>
      </c>
    </row>
    <row r="7" spans="1:8" s="64" customFormat="1" ht="21" customHeight="1">
      <c r="A7" s="79" t="s">
        <v>70</v>
      </c>
      <c r="B7" s="75">
        <f aca="true" t="shared" si="5" ref="B7:F7">SUM(B8:B21)</f>
        <v>97500</v>
      </c>
      <c r="C7" s="75">
        <f t="shared" si="5"/>
        <v>49012</v>
      </c>
      <c r="D7" s="76">
        <f t="shared" si="1"/>
        <v>0.5026871794871794</v>
      </c>
      <c r="E7" s="76">
        <f t="shared" si="2"/>
        <v>0.4288839496666025</v>
      </c>
      <c r="F7" s="75">
        <f t="shared" si="5"/>
        <v>93711</v>
      </c>
      <c r="G7" s="77">
        <f t="shared" si="3"/>
        <v>-44699</v>
      </c>
      <c r="H7" s="78">
        <f t="shared" si="4"/>
        <v>-0.47698776024159384</v>
      </c>
    </row>
    <row r="8" spans="1:8" s="63" customFormat="1" ht="21" customHeight="1">
      <c r="A8" s="80" t="s">
        <v>71</v>
      </c>
      <c r="B8" s="81">
        <v>41500</v>
      </c>
      <c r="C8" s="82">
        <v>19581</v>
      </c>
      <c r="D8" s="83">
        <f t="shared" si="1"/>
        <v>0.4718313253012048</v>
      </c>
      <c r="E8" s="83">
        <f t="shared" si="2"/>
        <v>0.1713453158088171</v>
      </c>
      <c r="F8" s="82">
        <v>39981</v>
      </c>
      <c r="G8" s="84">
        <f t="shared" si="3"/>
        <v>-20400</v>
      </c>
      <c r="H8" s="85">
        <f t="shared" si="4"/>
        <v>-0.5102423651234337</v>
      </c>
    </row>
    <row r="9" spans="1:8" s="63" customFormat="1" ht="21" customHeight="1">
      <c r="A9" s="86" t="s">
        <v>72</v>
      </c>
      <c r="B9" s="81">
        <v>27600</v>
      </c>
      <c r="C9" s="82">
        <v>15496</v>
      </c>
      <c r="D9" s="83">
        <f aca="true" t="shared" si="6" ref="D9:D20">+C9/B9</f>
        <v>0.5614492753623188</v>
      </c>
      <c r="E9" s="83">
        <f aca="true" t="shared" si="7" ref="E9:E34">+C9/$C$6</f>
        <v>0.13559915294282365</v>
      </c>
      <c r="F9" s="82">
        <v>26536</v>
      </c>
      <c r="G9" s="84">
        <f aca="true" t="shared" si="8" ref="G9:G34">+C9-F9</f>
        <v>-11040</v>
      </c>
      <c r="H9" s="85">
        <f aca="true" t="shared" si="9" ref="H9:H20">+G9/F9</f>
        <v>-0.41603858908652397</v>
      </c>
    </row>
    <row r="10" spans="1:8" s="63" customFormat="1" ht="21" customHeight="1">
      <c r="A10" s="80" t="s">
        <v>73</v>
      </c>
      <c r="B10" s="81">
        <v>2500</v>
      </c>
      <c r="C10" s="82">
        <v>2260</v>
      </c>
      <c r="D10" s="83">
        <f t="shared" si="6"/>
        <v>0.904</v>
      </c>
      <c r="E10" s="83">
        <f t="shared" si="7"/>
        <v>0.019776334902605927</v>
      </c>
      <c r="F10" s="82">
        <v>2561</v>
      </c>
      <c r="G10" s="84">
        <f t="shared" si="8"/>
        <v>-301</v>
      </c>
      <c r="H10" s="85">
        <f t="shared" si="9"/>
        <v>-0.11753221397891449</v>
      </c>
    </row>
    <row r="11" spans="1:8" s="63" customFormat="1" ht="21" customHeight="1">
      <c r="A11" s="86" t="s">
        <v>74</v>
      </c>
      <c r="B11" s="81">
        <v>350</v>
      </c>
      <c r="C11" s="82">
        <v>501</v>
      </c>
      <c r="D11" s="83">
        <f t="shared" si="6"/>
        <v>1.4314285714285715</v>
      </c>
      <c r="E11" s="83">
        <f t="shared" si="7"/>
        <v>0.004384045923099809</v>
      </c>
      <c r="F11" s="82">
        <v>333</v>
      </c>
      <c r="G11" s="84">
        <f t="shared" si="8"/>
        <v>168</v>
      </c>
      <c r="H11" s="85">
        <f t="shared" si="9"/>
        <v>0.5045045045045045</v>
      </c>
    </row>
    <row r="12" spans="1:8" s="63" customFormat="1" ht="21" customHeight="1">
      <c r="A12" s="80" t="s">
        <v>75</v>
      </c>
      <c r="B12" s="84">
        <v>3900</v>
      </c>
      <c r="C12" s="82">
        <v>3267</v>
      </c>
      <c r="D12" s="85">
        <f t="shared" si="6"/>
        <v>0.8376923076923077</v>
      </c>
      <c r="E12" s="87">
        <f t="shared" si="7"/>
        <v>0.028588179702129894</v>
      </c>
      <c r="F12" s="82">
        <v>3954</v>
      </c>
      <c r="G12" s="84">
        <f t="shared" si="8"/>
        <v>-687</v>
      </c>
      <c r="H12" s="85">
        <f t="shared" si="9"/>
        <v>-0.17374810318664644</v>
      </c>
    </row>
    <row r="13" spans="1:8" s="63" customFormat="1" ht="21" customHeight="1">
      <c r="A13" s="80" t="s">
        <v>76</v>
      </c>
      <c r="B13" s="81">
        <v>1847</v>
      </c>
      <c r="C13" s="82">
        <v>2228</v>
      </c>
      <c r="D13" s="85">
        <f t="shared" si="6"/>
        <v>1.2062804547915538</v>
      </c>
      <c r="E13" s="87">
        <f t="shared" si="7"/>
        <v>0.01949631600133009</v>
      </c>
      <c r="F13" s="82">
        <v>1728</v>
      </c>
      <c r="G13" s="84">
        <f t="shared" si="8"/>
        <v>500</v>
      </c>
      <c r="H13" s="85">
        <f t="shared" si="9"/>
        <v>0.28935185185185186</v>
      </c>
    </row>
    <row r="14" spans="1:8" s="63" customFormat="1" ht="21" customHeight="1">
      <c r="A14" s="80" t="s">
        <v>77</v>
      </c>
      <c r="B14" s="81">
        <v>2800</v>
      </c>
      <c r="C14" s="82">
        <v>2363</v>
      </c>
      <c r="D14" s="85">
        <f t="shared" si="6"/>
        <v>0.8439285714285715</v>
      </c>
      <c r="E14" s="87">
        <f t="shared" si="7"/>
        <v>0.020677645741087523</v>
      </c>
      <c r="F14" s="82">
        <v>2556</v>
      </c>
      <c r="G14" s="84">
        <f t="shared" si="8"/>
        <v>-193</v>
      </c>
      <c r="H14" s="85">
        <f t="shared" si="9"/>
        <v>-0.07550860719874804</v>
      </c>
    </row>
    <row r="15" spans="1:8" s="63" customFormat="1" ht="21" customHeight="1">
      <c r="A15" s="80" t="s">
        <v>78</v>
      </c>
      <c r="B15" s="81">
        <v>300</v>
      </c>
      <c r="C15" s="82">
        <v>433</v>
      </c>
      <c r="D15" s="85">
        <f t="shared" si="6"/>
        <v>1.4433333333333334</v>
      </c>
      <c r="E15" s="87">
        <f t="shared" si="7"/>
        <v>0.0037890057578886575</v>
      </c>
      <c r="F15" s="82">
        <v>282</v>
      </c>
      <c r="G15" s="84">
        <f t="shared" si="8"/>
        <v>151</v>
      </c>
      <c r="H15" s="85">
        <f t="shared" si="9"/>
        <v>0.5354609929078015</v>
      </c>
    </row>
    <row r="16" spans="1:8" s="63" customFormat="1" ht="21" customHeight="1">
      <c r="A16" s="80" t="s">
        <v>79</v>
      </c>
      <c r="B16" s="81">
        <v>5300</v>
      </c>
      <c r="C16" s="82">
        <v>-3963</v>
      </c>
      <c r="D16" s="85">
        <f t="shared" si="6"/>
        <v>-0.7477358490566037</v>
      </c>
      <c r="E16" s="87">
        <f t="shared" si="7"/>
        <v>-0.03467859080487933</v>
      </c>
      <c r="F16" s="82">
        <v>3572</v>
      </c>
      <c r="G16" s="84">
        <f t="shared" si="8"/>
        <v>-7535</v>
      </c>
      <c r="H16" s="85">
        <f t="shared" si="9"/>
        <v>-2.1094624860022395</v>
      </c>
    </row>
    <row r="17" spans="1:8" s="63" customFormat="1" ht="21" customHeight="1">
      <c r="A17" s="80" t="s">
        <v>80</v>
      </c>
      <c r="B17" s="81">
        <v>3300</v>
      </c>
      <c r="C17" s="82">
        <v>1000</v>
      </c>
      <c r="D17" s="85">
        <f t="shared" si="6"/>
        <v>0.30303030303030304</v>
      </c>
      <c r="E17" s="87">
        <f t="shared" si="7"/>
        <v>0.008750590664869879</v>
      </c>
      <c r="F17" s="82">
        <v>3176</v>
      </c>
      <c r="G17" s="84">
        <f t="shared" si="8"/>
        <v>-2176</v>
      </c>
      <c r="H17" s="85">
        <f t="shared" si="9"/>
        <v>-0.6851385390428212</v>
      </c>
    </row>
    <row r="18" spans="1:8" s="63" customFormat="1" ht="21" customHeight="1">
      <c r="A18" s="80" t="s">
        <v>81</v>
      </c>
      <c r="B18" s="81"/>
      <c r="C18" s="82">
        <v>457</v>
      </c>
      <c r="D18" s="85"/>
      <c r="E18" s="87">
        <f t="shared" si="7"/>
        <v>0.003999019933845534</v>
      </c>
      <c r="F18" s="82">
        <v>23</v>
      </c>
      <c r="G18" s="84">
        <f t="shared" si="8"/>
        <v>434</v>
      </c>
      <c r="H18" s="85">
        <f t="shared" si="9"/>
        <v>18.869565217391305</v>
      </c>
    </row>
    <row r="19" spans="1:8" s="63" customFormat="1" ht="21" customHeight="1">
      <c r="A19" s="80" t="s">
        <v>82</v>
      </c>
      <c r="B19" s="81">
        <v>8080</v>
      </c>
      <c r="C19" s="82">
        <v>5360</v>
      </c>
      <c r="D19" s="85">
        <f t="shared" si="6"/>
        <v>0.6633663366336634</v>
      </c>
      <c r="E19" s="87">
        <f t="shared" si="7"/>
        <v>0.04690316596370255</v>
      </c>
      <c r="F19" s="82">
        <v>8989</v>
      </c>
      <c r="G19" s="84">
        <f t="shared" si="8"/>
        <v>-3629</v>
      </c>
      <c r="H19" s="85">
        <f t="shared" si="9"/>
        <v>-0.40371565246412283</v>
      </c>
    </row>
    <row r="20" spans="1:8" s="63" customFormat="1" ht="21" customHeight="1">
      <c r="A20" s="86" t="s">
        <v>83</v>
      </c>
      <c r="B20" s="82">
        <v>23</v>
      </c>
      <c r="C20" s="82">
        <v>32</v>
      </c>
      <c r="D20" s="85">
        <f t="shared" si="6"/>
        <v>1.391304347826087</v>
      </c>
      <c r="E20" s="87">
        <f t="shared" si="7"/>
        <v>0.0002800189012758361</v>
      </c>
      <c r="F20" s="82">
        <v>20</v>
      </c>
      <c r="G20" s="84">
        <f t="shared" si="8"/>
        <v>12</v>
      </c>
      <c r="H20" s="85">
        <f t="shared" si="9"/>
        <v>0.6</v>
      </c>
    </row>
    <row r="21" spans="1:8" s="63" customFormat="1" ht="21" customHeight="1">
      <c r="A21" s="86" t="s">
        <v>84</v>
      </c>
      <c r="B21" s="82"/>
      <c r="C21" s="82">
        <v>-3</v>
      </c>
      <c r="D21" s="85"/>
      <c r="E21" s="87">
        <f t="shared" si="7"/>
        <v>-2.6251771994609637E-05</v>
      </c>
      <c r="F21" s="82"/>
      <c r="G21" s="84">
        <f t="shared" si="8"/>
        <v>-3</v>
      </c>
      <c r="H21" s="85"/>
    </row>
    <row r="22" spans="1:8" s="64" customFormat="1" ht="21" customHeight="1">
      <c r="A22" s="88" t="s">
        <v>85</v>
      </c>
      <c r="B22" s="89">
        <f aca="true" t="shared" si="10" ref="B22:F22">SUM(B23:B34)</f>
        <v>37500</v>
      </c>
      <c r="C22" s="89">
        <f t="shared" si="10"/>
        <v>65266</v>
      </c>
      <c r="D22" s="76">
        <f aca="true" t="shared" si="11" ref="D22:D33">+C22/B22</f>
        <v>1.7404266666666666</v>
      </c>
      <c r="E22" s="76">
        <f t="shared" si="7"/>
        <v>0.5711160503333975</v>
      </c>
      <c r="F22" s="89">
        <f t="shared" si="10"/>
        <v>38122</v>
      </c>
      <c r="G22" s="75">
        <f t="shared" si="8"/>
        <v>27144</v>
      </c>
      <c r="H22" s="76">
        <f aca="true" t="shared" si="12" ref="H22:H26">+G22/F22</f>
        <v>0.712029799066156</v>
      </c>
    </row>
    <row r="23" spans="1:8" s="63" customFormat="1" ht="21" customHeight="1">
      <c r="A23" s="102" t="s">
        <v>86</v>
      </c>
      <c r="B23" s="90">
        <v>2800</v>
      </c>
      <c r="C23" s="82">
        <v>2215</v>
      </c>
      <c r="D23" s="83">
        <f t="shared" si="11"/>
        <v>0.7910714285714285</v>
      </c>
      <c r="E23" s="83">
        <f t="shared" si="7"/>
        <v>0.01938255832268678</v>
      </c>
      <c r="F23" s="82">
        <v>2999</v>
      </c>
      <c r="G23" s="81">
        <f t="shared" si="8"/>
        <v>-784</v>
      </c>
      <c r="H23" s="83">
        <f t="shared" si="12"/>
        <v>-0.2614204734911637</v>
      </c>
    </row>
    <row r="24" spans="1:8" s="63" customFormat="1" ht="21" customHeight="1">
      <c r="A24" s="80" t="s">
        <v>87</v>
      </c>
      <c r="B24" s="90">
        <v>300</v>
      </c>
      <c r="C24" s="82">
        <v>476</v>
      </c>
      <c r="D24" s="83">
        <f t="shared" si="11"/>
        <v>1.5866666666666667</v>
      </c>
      <c r="E24" s="83">
        <f t="shared" si="7"/>
        <v>0.004165281156478062</v>
      </c>
      <c r="F24" s="82">
        <v>511</v>
      </c>
      <c r="G24" s="81">
        <f t="shared" si="8"/>
        <v>-35</v>
      </c>
      <c r="H24" s="83">
        <f t="shared" si="12"/>
        <v>-0.0684931506849315</v>
      </c>
    </row>
    <row r="25" spans="1:8" s="63" customFormat="1" ht="21" customHeight="1">
      <c r="A25" s="80" t="s">
        <v>88</v>
      </c>
      <c r="B25" s="90">
        <v>500</v>
      </c>
      <c r="C25" s="82">
        <v>2101</v>
      </c>
      <c r="D25" s="83">
        <f t="shared" si="11"/>
        <v>4.202</v>
      </c>
      <c r="E25" s="83">
        <f t="shared" si="7"/>
        <v>0.018384990986891614</v>
      </c>
      <c r="F25" s="82">
        <v>565</v>
      </c>
      <c r="G25" s="81">
        <f t="shared" si="8"/>
        <v>1536</v>
      </c>
      <c r="H25" s="83">
        <f t="shared" si="12"/>
        <v>2.71858407079646</v>
      </c>
    </row>
    <row r="26" spans="1:8" s="63" customFormat="1" ht="21" customHeight="1">
      <c r="A26" s="86" t="s">
        <v>89</v>
      </c>
      <c r="B26" s="90">
        <v>4000</v>
      </c>
      <c r="C26" s="82">
        <v>2384</v>
      </c>
      <c r="D26" s="83">
        <f t="shared" si="11"/>
        <v>0.596</v>
      </c>
      <c r="E26" s="83">
        <f t="shared" si="7"/>
        <v>0.02086140814504979</v>
      </c>
      <c r="F26" s="82">
        <v>7332</v>
      </c>
      <c r="G26" s="81">
        <f t="shared" si="8"/>
        <v>-4948</v>
      </c>
      <c r="H26" s="83">
        <f t="shared" si="12"/>
        <v>-0.6748499727223132</v>
      </c>
    </row>
    <row r="27" spans="1:8" s="63" customFormat="1" ht="21" customHeight="1">
      <c r="A27" s="86" t="s">
        <v>90</v>
      </c>
      <c r="B27" s="90">
        <v>2000</v>
      </c>
      <c r="C27" s="82">
        <v>1291</v>
      </c>
      <c r="D27" s="83">
        <f t="shared" si="11"/>
        <v>0.6455</v>
      </c>
      <c r="E27" s="83">
        <f t="shared" si="7"/>
        <v>0.011297012548347014</v>
      </c>
      <c r="F27" s="82">
        <v>3666</v>
      </c>
      <c r="G27" s="81">
        <f t="shared" si="8"/>
        <v>-2375</v>
      </c>
      <c r="H27" s="83"/>
    </row>
    <row r="28" spans="1:8" s="63" customFormat="1" ht="21" customHeight="1">
      <c r="A28" s="80" t="s">
        <v>91</v>
      </c>
      <c r="B28" s="91">
        <v>1950</v>
      </c>
      <c r="C28" s="82">
        <v>1259</v>
      </c>
      <c r="D28" s="83">
        <f t="shared" si="11"/>
        <v>0.6456410256410257</v>
      </c>
      <c r="E28" s="83">
        <f t="shared" si="7"/>
        <v>0.011016993647071177</v>
      </c>
      <c r="F28" s="82">
        <v>1870</v>
      </c>
      <c r="G28" s="81">
        <f t="shared" si="8"/>
        <v>-611</v>
      </c>
      <c r="H28" s="83">
        <f aca="true" t="shared" si="13" ref="H28:H34">+G28/F28</f>
        <v>-0.3267379679144385</v>
      </c>
    </row>
    <row r="29" spans="1:8" s="63" customFormat="1" ht="21" customHeight="1">
      <c r="A29" s="80" t="s">
        <v>92</v>
      </c>
      <c r="B29" s="91">
        <v>2350</v>
      </c>
      <c r="C29" s="82">
        <v>1724</v>
      </c>
      <c r="D29" s="83">
        <f t="shared" si="11"/>
        <v>0.7336170212765958</v>
      </c>
      <c r="E29" s="83">
        <f t="shared" si="7"/>
        <v>0.01508601830623567</v>
      </c>
      <c r="F29" s="82">
        <v>2536</v>
      </c>
      <c r="G29" s="81">
        <f t="shared" si="8"/>
        <v>-812</v>
      </c>
      <c r="H29" s="83">
        <f t="shared" si="13"/>
        <v>-0.32018927444794953</v>
      </c>
    </row>
    <row r="30" spans="1:8" s="63" customFormat="1" ht="21" customHeight="1">
      <c r="A30" s="86" t="s">
        <v>93</v>
      </c>
      <c r="B30" s="91"/>
      <c r="C30" s="82"/>
      <c r="D30" s="83"/>
      <c r="E30" s="83"/>
      <c r="F30" s="82"/>
      <c r="G30" s="81"/>
      <c r="H30" s="83"/>
    </row>
    <row r="31" spans="1:8" s="63" customFormat="1" ht="21" customHeight="1">
      <c r="A31" s="86" t="s">
        <v>94</v>
      </c>
      <c r="B31" s="91">
        <v>23385</v>
      </c>
      <c r="C31" s="82">
        <v>53598</v>
      </c>
      <c r="D31" s="83">
        <f t="shared" si="11"/>
        <v>2.2919820397690827</v>
      </c>
      <c r="E31" s="83">
        <f t="shared" si="7"/>
        <v>0.4690141584556958</v>
      </c>
      <c r="F31" s="82">
        <v>18245</v>
      </c>
      <c r="G31" s="81">
        <f t="shared" si="8"/>
        <v>35353</v>
      </c>
      <c r="H31" s="83">
        <f t="shared" si="13"/>
        <v>1.9376815565908467</v>
      </c>
    </row>
    <row r="32" spans="1:8" s="63" customFormat="1" ht="21" customHeight="1">
      <c r="A32" s="80" t="s">
        <v>95</v>
      </c>
      <c r="B32" s="91">
        <v>65</v>
      </c>
      <c r="C32" s="82">
        <v>52</v>
      </c>
      <c r="D32" s="83">
        <f t="shared" si="11"/>
        <v>0.8</v>
      </c>
      <c r="E32" s="83">
        <f t="shared" si="7"/>
        <v>0.0004550307145732337</v>
      </c>
      <c r="F32" s="82">
        <v>60</v>
      </c>
      <c r="G32" s="81">
        <f t="shared" si="8"/>
        <v>-8</v>
      </c>
      <c r="H32" s="83">
        <f t="shared" si="13"/>
        <v>-0.13333333333333333</v>
      </c>
    </row>
    <row r="33" spans="1:8" s="63" customFormat="1" ht="21" customHeight="1">
      <c r="A33" s="80" t="s">
        <v>96</v>
      </c>
      <c r="B33" s="91">
        <v>0</v>
      </c>
      <c r="C33" s="82">
        <v>53</v>
      </c>
      <c r="D33" s="83"/>
      <c r="E33" s="83">
        <f t="shared" si="7"/>
        <v>0.0004637813052381036</v>
      </c>
      <c r="F33" s="82">
        <v>131</v>
      </c>
      <c r="G33" s="81">
        <f t="shared" si="8"/>
        <v>-78</v>
      </c>
      <c r="H33" s="83">
        <f t="shared" si="13"/>
        <v>-0.5954198473282443</v>
      </c>
    </row>
    <row r="34" spans="1:8" s="63" customFormat="1" ht="21" customHeight="1">
      <c r="A34" s="80" t="s">
        <v>97</v>
      </c>
      <c r="B34" s="91">
        <v>150</v>
      </c>
      <c r="C34" s="82">
        <v>113</v>
      </c>
      <c r="D34" s="83"/>
      <c r="E34" s="83">
        <f t="shared" si="7"/>
        <v>0.0009888167451302962</v>
      </c>
      <c r="F34" s="82">
        <v>207</v>
      </c>
      <c r="G34" s="81">
        <f t="shared" si="8"/>
        <v>-94</v>
      </c>
      <c r="H34" s="83">
        <f t="shared" si="13"/>
        <v>-0.45410628019323673</v>
      </c>
    </row>
    <row r="35" spans="1:8" s="64" customFormat="1" ht="36" customHeight="1">
      <c r="A35" s="92" t="s">
        <v>98</v>
      </c>
      <c r="B35" s="93">
        <f aca="true" t="shared" si="14" ref="B35:F35">+B7/B6</f>
        <v>0.7222222222222222</v>
      </c>
      <c r="C35" s="93">
        <f t="shared" si="14"/>
        <v>0.4288839496666025</v>
      </c>
      <c r="D35" s="76"/>
      <c r="E35" s="76"/>
      <c r="F35" s="93">
        <f t="shared" si="14"/>
        <v>0.7108311272594874</v>
      </c>
      <c r="G35" s="93"/>
      <c r="H35" s="76"/>
    </row>
    <row r="36" s="63" customFormat="1" ht="14.25">
      <c r="A36" s="94"/>
    </row>
  </sheetData>
  <sheetProtection/>
  <mergeCells count="6">
    <mergeCell ref="A2:H2"/>
    <mergeCell ref="C4:E4"/>
    <mergeCell ref="G4:H4"/>
    <mergeCell ref="A4:A5"/>
    <mergeCell ref="B4:B5"/>
    <mergeCell ref="F4:F5"/>
  </mergeCells>
  <printOptions horizontalCentered="1"/>
  <pageMargins left="0.47" right="0.39" top="0.59" bottom="0.39" header="0.51" footer="0.11999999999999998"/>
  <pageSetup fitToHeight="1" fitToWidth="1" horizontalDpi="600" verticalDpi="6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1"/>
  <sheetViews>
    <sheetView showGridLines="0" showZeros="0" workbookViewId="0" topLeftCell="A1">
      <pane ySplit="5" topLeftCell="A118" activePane="bottomLeft" state="frozen"/>
      <selection pane="bottomLeft" activeCell="A2" sqref="A2:D2"/>
    </sheetView>
  </sheetViews>
  <sheetFormatPr defaultColWidth="9.125" defaultRowHeight="14.25"/>
  <cols>
    <col min="1" max="1" width="10.50390625" style="52" customWidth="1"/>
    <col min="2" max="2" width="38.375" style="53" customWidth="1"/>
    <col min="3" max="3" width="16.75390625" style="53" customWidth="1"/>
    <col min="4" max="4" width="17.50390625" style="2" customWidth="1"/>
    <col min="5" max="253" width="9.125" style="2" customWidth="1"/>
    <col min="254" max="16384" width="9.125" style="2" customWidth="1"/>
  </cols>
  <sheetData>
    <row r="1" spans="1:2" ht="16.5" customHeight="1">
      <c r="A1" s="54" t="s">
        <v>99</v>
      </c>
      <c r="B1" s="21"/>
    </row>
    <row r="2" spans="1:4" ht="34.5" customHeight="1">
      <c r="A2" s="55" t="s">
        <v>100</v>
      </c>
      <c r="B2" s="6"/>
      <c r="C2" s="6"/>
      <c r="D2" s="6"/>
    </row>
    <row r="3" spans="1:3" ht="6" customHeight="1">
      <c r="A3" s="56"/>
      <c r="B3" s="22"/>
      <c r="C3" s="22"/>
    </row>
    <row r="4" spans="1:4" ht="16.5" customHeight="1">
      <c r="A4" s="57"/>
      <c r="B4" s="7"/>
      <c r="C4" s="7"/>
      <c r="D4" s="8" t="s">
        <v>101</v>
      </c>
    </row>
    <row r="5" spans="1:4" ht="18.75" customHeight="1">
      <c r="A5" s="58" t="s">
        <v>102</v>
      </c>
      <c r="B5" s="9" t="s">
        <v>103</v>
      </c>
      <c r="C5" s="9" t="s">
        <v>4</v>
      </c>
      <c r="D5" s="9" t="s">
        <v>5</v>
      </c>
    </row>
    <row r="6" spans="1:4" ht="18.75" customHeight="1">
      <c r="A6" s="29"/>
      <c r="B6" s="26" t="s">
        <v>104</v>
      </c>
      <c r="C6" s="59">
        <v>367729</v>
      </c>
      <c r="D6" s="60"/>
    </row>
    <row r="7" spans="1:4" ht="18.75" customHeight="1">
      <c r="A7" s="29">
        <v>201</v>
      </c>
      <c r="B7" s="25" t="s">
        <v>105</v>
      </c>
      <c r="C7" s="31">
        <v>34110</v>
      </c>
      <c r="D7" s="60"/>
    </row>
    <row r="8" spans="1:4" ht="18.75" customHeight="1">
      <c r="A8" s="29">
        <v>20101</v>
      </c>
      <c r="B8" s="29" t="s">
        <v>106</v>
      </c>
      <c r="C8" s="31">
        <v>806</v>
      </c>
      <c r="D8" s="60"/>
    </row>
    <row r="9" spans="1:4" ht="18.75" customHeight="1">
      <c r="A9" s="29">
        <v>20102</v>
      </c>
      <c r="B9" s="29" t="s">
        <v>107</v>
      </c>
      <c r="C9" s="31">
        <v>460</v>
      </c>
      <c r="D9" s="60"/>
    </row>
    <row r="10" spans="1:4" ht="18.75" customHeight="1">
      <c r="A10" s="29">
        <v>20103</v>
      </c>
      <c r="B10" s="29" t="s">
        <v>108</v>
      </c>
      <c r="C10" s="31">
        <v>18076</v>
      </c>
      <c r="D10" s="60"/>
    </row>
    <row r="11" spans="1:4" ht="18.75" customHeight="1">
      <c r="A11" s="29">
        <v>20104</v>
      </c>
      <c r="B11" s="29" t="s">
        <v>109</v>
      </c>
      <c r="C11" s="31">
        <v>572</v>
      </c>
      <c r="D11" s="60"/>
    </row>
    <row r="12" spans="1:4" ht="18.75" customHeight="1">
      <c r="A12" s="29">
        <v>20105</v>
      </c>
      <c r="B12" s="29" t="s">
        <v>110</v>
      </c>
      <c r="C12" s="31">
        <v>496</v>
      </c>
      <c r="D12" s="60"/>
    </row>
    <row r="13" spans="1:4" ht="18.75" customHeight="1">
      <c r="A13" s="29">
        <v>20106</v>
      </c>
      <c r="B13" s="29" t="s">
        <v>111</v>
      </c>
      <c r="C13" s="31">
        <v>1302</v>
      </c>
      <c r="D13" s="60"/>
    </row>
    <row r="14" spans="1:4" ht="18.75" customHeight="1">
      <c r="A14" s="29">
        <v>20107</v>
      </c>
      <c r="B14" s="29" t="s">
        <v>112</v>
      </c>
      <c r="C14" s="31">
        <v>1307</v>
      </c>
      <c r="D14" s="60"/>
    </row>
    <row r="15" spans="1:4" ht="18.75" customHeight="1">
      <c r="A15" s="29">
        <v>20108</v>
      </c>
      <c r="B15" s="29" t="s">
        <v>113</v>
      </c>
      <c r="C15" s="31">
        <v>459</v>
      </c>
      <c r="D15" s="60"/>
    </row>
    <row r="16" spans="1:4" ht="18.75" customHeight="1">
      <c r="A16" s="29">
        <v>20111</v>
      </c>
      <c r="B16" s="29" t="s">
        <v>114</v>
      </c>
      <c r="C16" s="31">
        <v>1790</v>
      </c>
      <c r="D16" s="60"/>
    </row>
    <row r="17" spans="1:4" ht="18.75" customHeight="1">
      <c r="A17" s="29">
        <v>20113</v>
      </c>
      <c r="B17" s="29" t="s">
        <v>115</v>
      </c>
      <c r="C17" s="31">
        <v>807</v>
      </c>
      <c r="D17" s="60"/>
    </row>
    <row r="18" spans="1:4" ht="18.75" customHeight="1">
      <c r="A18" s="29">
        <v>20123</v>
      </c>
      <c r="B18" s="29" t="s">
        <v>116</v>
      </c>
      <c r="C18" s="31">
        <v>32</v>
      </c>
      <c r="D18" s="60"/>
    </row>
    <row r="19" spans="1:4" ht="18.75" customHeight="1">
      <c r="A19" s="29">
        <v>20125</v>
      </c>
      <c r="B19" s="29" t="s">
        <v>117</v>
      </c>
      <c r="C19" s="31">
        <v>19</v>
      </c>
      <c r="D19" s="60"/>
    </row>
    <row r="20" spans="1:4" ht="18.75" customHeight="1">
      <c r="A20" s="29">
        <v>20126</v>
      </c>
      <c r="B20" s="29" t="s">
        <v>118</v>
      </c>
      <c r="C20" s="31">
        <v>229</v>
      </c>
      <c r="D20" s="60"/>
    </row>
    <row r="21" spans="1:4" ht="18.75" customHeight="1">
      <c r="A21" s="29">
        <v>20128</v>
      </c>
      <c r="B21" s="29" t="s">
        <v>119</v>
      </c>
      <c r="C21" s="31">
        <v>106</v>
      </c>
      <c r="D21" s="60"/>
    </row>
    <row r="22" spans="1:4" ht="18.75" customHeight="1">
      <c r="A22" s="29">
        <v>20129</v>
      </c>
      <c r="B22" s="29" t="s">
        <v>120</v>
      </c>
      <c r="C22" s="31">
        <v>615</v>
      </c>
      <c r="D22" s="60"/>
    </row>
    <row r="23" spans="1:4" ht="18.75" customHeight="1">
      <c r="A23" s="29">
        <v>20131</v>
      </c>
      <c r="B23" s="29" t="s">
        <v>121</v>
      </c>
      <c r="C23" s="31">
        <v>869</v>
      </c>
      <c r="D23" s="60"/>
    </row>
    <row r="24" spans="1:4" ht="18.75" customHeight="1">
      <c r="A24" s="29">
        <v>20132</v>
      </c>
      <c r="B24" s="29" t="s">
        <v>122</v>
      </c>
      <c r="C24" s="31">
        <v>1313</v>
      </c>
      <c r="D24" s="60"/>
    </row>
    <row r="25" spans="1:4" ht="18.75" customHeight="1">
      <c r="A25" s="29">
        <v>20133</v>
      </c>
      <c r="B25" s="29" t="s">
        <v>123</v>
      </c>
      <c r="C25" s="31">
        <v>598</v>
      </c>
      <c r="D25" s="60"/>
    </row>
    <row r="26" spans="1:4" ht="18.75" customHeight="1">
      <c r="A26" s="29">
        <v>20134</v>
      </c>
      <c r="B26" s="29" t="s">
        <v>124</v>
      </c>
      <c r="C26" s="31">
        <v>234</v>
      </c>
      <c r="D26" s="60"/>
    </row>
    <row r="27" spans="1:4" ht="18.75" customHeight="1">
      <c r="A27" s="29">
        <v>20136</v>
      </c>
      <c r="B27" s="29" t="s">
        <v>125</v>
      </c>
      <c r="C27" s="31">
        <v>1901</v>
      </c>
      <c r="D27" s="60"/>
    </row>
    <row r="28" spans="1:4" ht="18.75" customHeight="1">
      <c r="A28" s="29">
        <v>20138</v>
      </c>
      <c r="B28" s="29" t="s">
        <v>126</v>
      </c>
      <c r="C28" s="31">
        <v>2114</v>
      </c>
      <c r="D28" s="60"/>
    </row>
    <row r="29" spans="1:4" ht="18.75" customHeight="1">
      <c r="A29" s="29">
        <v>20199</v>
      </c>
      <c r="B29" s="29" t="s">
        <v>127</v>
      </c>
      <c r="C29" s="31">
        <v>5</v>
      </c>
      <c r="D29" s="60"/>
    </row>
    <row r="30" spans="1:4" ht="18.75" customHeight="1">
      <c r="A30" s="29">
        <v>203</v>
      </c>
      <c r="B30" s="25" t="s">
        <v>128</v>
      </c>
      <c r="C30" s="31">
        <v>530</v>
      </c>
      <c r="D30" s="60"/>
    </row>
    <row r="31" spans="1:4" ht="18.75" customHeight="1">
      <c r="A31" s="29">
        <v>20306</v>
      </c>
      <c r="B31" s="29" t="s">
        <v>129</v>
      </c>
      <c r="C31" s="31">
        <v>530</v>
      </c>
      <c r="D31" s="60"/>
    </row>
    <row r="32" spans="1:4" ht="18.75" customHeight="1">
      <c r="A32" s="29">
        <v>204</v>
      </c>
      <c r="B32" s="25" t="s">
        <v>130</v>
      </c>
      <c r="C32" s="31">
        <v>11788</v>
      </c>
      <c r="D32" s="60"/>
    </row>
    <row r="33" spans="1:4" ht="18.75" customHeight="1">
      <c r="A33" s="29">
        <v>20401</v>
      </c>
      <c r="B33" s="29" t="s">
        <v>131</v>
      </c>
      <c r="C33" s="31">
        <v>1</v>
      </c>
      <c r="D33" s="60"/>
    </row>
    <row r="34" spans="1:4" ht="18.75" customHeight="1">
      <c r="A34" s="29">
        <v>20402</v>
      </c>
      <c r="B34" s="29" t="s">
        <v>132</v>
      </c>
      <c r="C34" s="31">
        <v>9784</v>
      </c>
      <c r="D34" s="60"/>
    </row>
    <row r="35" spans="1:4" ht="18.75" customHeight="1">
      <c r="A35" s="29">
        <v>20403</v>
      </c>
      <c r="B35" s="29" t="s">
        <v>133</v>
      </c>
      <c r="C35" s="31">
        <v>3</v>
      </c>
      <c r="D35" s="60"/>
    </row>
    <row r="36" spans="1:4" ht="18.75" customHeight="1">
      <c r="A36" s="29">
        <v>20405</v>
      </c>
      <c r="B36" s="29" t="s">
        <v>134</v>
      </c>
      <c r="C36" s="31">
        <v>103</v>
      </c>
      <c r="D36" s="60"/>
    </row>
    <row r="37" spans="1:4" ht="18.75" customHeight="1">
      <c r="A37" s="29">
        <v>20406</v>
      </c>
      <c r="B37" s="29" t="s">
        <v>135</v>
      </c>
      <c r="C37" s="31">
        <v>1747</v>
      </c>
      <c r="D37" s="60"/>
    </row>
    <row r="38" spans="1:4" ht="18.75" customHeight="1">
      <c r="A38" s="29">
        <v>20408</v>
      </c>
      <c r="B38" s="29" t="s">
        <v>136</v>
      </c>
      <c r="C38" s="31">
        <v>14</v>
      </c>
      <c r="D38" s="60"/>
    </row>
    <row r="39" spans="1:4" ht="18.75" customHeight="1">
      <c r="A39" s="29">
        <v>20409</v>
      </c>
      <c r="B39" s="29" t="s">
        <v>137</v>
      </c>
      <c r="C39" s="31">
        <v>7</v>
      </c>
      <c r="D39" s="60"/>
    </row>
    <row r="40" spans="1:4" ht="18.75" customHeight="1">
      <c r="A40" s="29">
        <v>20499</v>
      </c>
      <c r="B40" s="29" t="s">
        <v>138</v>
      </c>
      <c r="C40" s="31">
        <v>129</v>
      </c>
      <c r="D40" s="60"/>
    </row>
    <row r="41" spans="1:4" ht="18.75" customHeight="1">
      <c r="A41" s="29">
        <v>205</v>
      </c>
      <c r="B41" s="25" t="s">
        <v>139</v>
      </c>
      <c r="C41" s="31">
        <v>67995</v>
      </c>
      <c r="D41" s="60"/>
    </row>
    <row r="42" spans="1:4" ht="18.75" customHeight="1">
      <c r="A42" s="29">
        <v>20501</v>
      </c>
      <c r="B42" s="29" t="s">
        <v>140</v>
      </c>
      <c r="C42" s="31">
        <v>608</v>
      </c>
      <c r="D42" s="60"/>
    </row>
    <row r="43" spans="1:4" ht="18.75" customHeight="1">
      <c r="A43" s="29">
        <v>20502</v>
      </c>
      <c r="B43" s="29" t="s">
        <v>141</v>
      </c>
      <c r="C43" s="31">
        <v>60801</v>
      </c>
      <c r="D43" s="60"/>
    </row>
    <row r="44" spans="1:4" ht="18.75" customHeight="1">
      <c r="A44" s="29">
        <v>20503</v>
      </c>
      <c r="B44" s="29" t="s">
        <v>142</v>
      </c>
      <c r="C44" s="31">
        <v>2596</v>
      </c>
      <c r="D44" s="60"/>
    </row>
    <row r="45" spans="1:4" ht="18.75" customHeight="1">
      <c r="A45" s="29">
        <v>20505</v>
      </c>
      <c r="B45" s="29" t="s">
        <v>143</v>
      </c>
      <c r="C45" s="31">
        <v>89</v>
      </c>
      <c r="D45" s="60"/>
    </row>
    <row r="46" spans="1:4" ht="18.75" customHeight="1">
      <c r="A46" s="29">
        <v>20507</v>
      </c>
      <c r="B46" s="29" t="s">
        <v>144</v>
      </c>
      <c r="C46" s="31">
        <v>352</v>
      </c>
      <c r="D46" s="60"/>
    </row>
    <row r="47" spans="1:4" ht="18.75" customHeight="1">
      <c r="A47" s="29">
        <v>20508</v>
      </c>
      <c r="B47" s="29" t="s">
        <v>145</v>
      </c>
      <c r="C47" s="31">
        <v>608</v>
      </c>
      <c r="D47" s="60"/>
    </row>
    <row r="48" spans="1:4" ht="18.75" customHeight="1">
      <c r="A48" s="29">
        <v>20509</v>
      </c>
      <c r="B48" s="29" t="s">
        <v>146</v>
      </c>
      <c r="C48" s="31">
        <v>2490</v>
      </c>
      <c r="D48" s="60"/>
    </row>
    <row r="49" spans="1:4" ht="18.75" customHeight="1">
      <c r="A49" s="29">
        <v>20599</v>
      </c>
      <c r="B49" s="29" t="s">
        <v>147</v>
      </c>
      <c r="C49" s="31">
        <v>451</v>
      </c>
      <c r="D49" s="60"/>
    </row>
    <row r="50" spans="1:4" ht="18.75" customHeight="1">
      <c r="A50" s="29">
        <v>206</v>
      </c>
      <c r="B50" s="25" t="s">
        <v>148</v>
      </c>
      <c r="C50" s="31">
        <v>627</v>
      </c>
      <c r="D50" s="60"/>
    </row>
    <row r="51" spans="1:4" ht="18.75" customHeight="1">
      <c r="A51" s="29">
        <v>20601</v>
      </c>
      <c r="B51" s="29" t="s">
        <v>149</v>
      </c>
      <c r="C51" s="31">
        <v>4</v>
      </c>
      <c r="D51" s="60"/>
    </row>
    <row r="52" spans="1:4" ht="18.75" customHeight="1">
      <c r="A52" s="29">
        <v>20603</v>
      </c>
      <c r="B52" s="29" t="s">
        <v>150</v>
      </c>
      <c r="C52" s="31">
        <v>2</v>
      </c>
      <c r="D52" s="60"/>
    </row>
    <row r="53" spans="1:4" ht="18.75" customHeight="1">
      <c r="A53" s="29">
        <v>20604</v>
      </c>
      <c r="B53" s="29" t="s">
        <v>151</v>
      </c>
      <c r="C53" s="31">
        <v>323</v>
      </c>
      <c r="D53" s="60"/>
    </row>
    <row r="54" spans="1:4" ht="18.75" customHeight="1">
      <c r="A54" s="29">
        <v>20606</v>
      </c>
      <c r="B54" s="29" t="s">
        <v>152</v>
      </c>
      <c r="C54" s="31">
        <v>59</v>
      </c>
      <c r="D54" s="60"/>
    </row>
    <row r="55" spans="1:4" ht="18.75" customHeight="1">
      <c r="A55" s="29">
        <v>20607</v>
      </c>
      <c r="B55" s="29" t="s">
        <v>153</v>
      </c>
      <c r="C55" s="31">
        <v>124</v>
      </c>
      <c r="D55" s="60"/>
    </row>
    <row r="56" spans="1:4" ht="18.75" customHeight="1">
      <c r="A56" s="29">
        <v>20699</v>
      </c>
      <c r="B56" s="29" t="s">
        <v>154</v>
      </c>
      <c r="C56" s="31">
        <v>115</v>
      </c>
      <c r="D56" s="60"/>
    </row>
    <row r="57" spans="1:4" ht="18.75" customHeight="1">
      <c r="A57" s="29">
        <v>207</v>
      </c>
      <c r="B57" s="25" t="s">
        <v>155</v>
      </c>
      <c r="C57" s="31">
        <v>7266</v>
      </c>
      <c r="D57" s="60"/>
    </row>
    <row r="58" spans="1:4" ht="18.75" customHeight="1">
      <c r="A58" s="29">
        <v>20701</v>
      </c>
      <c r="B58" s="29" t="s">
        <v>156</v>
      </c>
      <c r="C58" s="31">
        <v>4555</v>
      </c>
      <c r="D58" s="60"/>
    </row>
    <row r="59" spans="1:4" ht="18.75" customHeight="1">
      <c r="A59" s="29">
        <v>20702</v>
      </c>
      <c r="B59" s="29" t="s">
        <v>157</v>
      </c>
      <c r="C59" s="31">
        <v>1425</v>
      </c>
      <c r="D59" s="60"/>
    </row>
    <row r="60" spans="1:4" ht="18.75" customHeight="1">
      <c r="A60" s="29">
        <v>20703</v>
      </c>
      <c r="B60" s="29" t="s">
        <v>158</v>
      </c>
      <c r="C60" s="31">
        <v>310</v>
      </c>
      <c r="D60" s="60"/>
    </row>
    <row r="61" spans="1:4" ht="18.75" customHeight="1">
      <c r="A61" s="29">
        <v>20706</v>
      </c>
      <c r="B61" s="29" t="s">
        <v>159</v>
      </c>
      <c r="C61" s="31">
        <v>72</v>
      </c>
      <c r="D61" s="60"/>
    </row>
    <row r="62" spans="1:4" ht="18.75" customHeight="1">
      <c r="A62" s="29">
        <v>20708</v>
      </c>
      <c r="B62" s="29" t="s">
        <v>160</v>
      </c>
      <c r="C62" s="31">
        <v>679</v>
      </c>
      <c r="D62" s="60"/>
    </row>
    <row r="63" spans="1:4" ht="18.75" customHeight="1">
      <c r="A63" s="29">
        <v>20799</v>
      </c>
      <c r="B63" s="29" t="s">
        <v>161</v>
      </c>
      <c r="C63" s="31">
        <v>225</v>
      </c>
      <c r="D63" s="60"/>
    </row>
    <row r="64" spans="1:4" ht="18.75" customHeight="1">
      <c r="A64" s="29">
        <v>208</v>
      </c>
      <c r="B64" s="25" t="s">
        <v>162</v>
      </c>
      <c r="C64" s="31">
        <v>68559</v>
      </c>
      <c r="D64" s="60"/>
    </row>
    <row r="65" spans="1:4" ht="18.75" customHeight="1">
      <c r="A65" s="29">
        <v>20801</v>
      </c>
      <c r="B65" s="29" t="s">
        <v>163</v>
      </c>
      <c r="C65" s="31">
        <v>1239</v>
      </c>
      <c r="D65" s="60"/>
    </row>
    <row r="66" spans="1:4" ht="18.75" customHeight="1">
      <c r="A66" s="29">
        <v>20802</v>
      </c>
      <c r="B66" s="29" t="s">
        <v>164</v>
      </c>
      <c r="C66" s="31">
        <v>770</v>
      </c>
      <c r="D66" s="60"/>
    </row>
    <row r="67" spans="1:4" ht="18.75" customHeight="1">
      <c r="A67" s="29">
        <v>20805</v>
      </c>
      <c r="B67" s="29" t="s">
        <v>165</v>
      </c>
      <c r="C67" s="31">
        <v>28030</v>
      </c>
      <c r="D67" s="60"/>
    </row>
    <row r="68" spans="1:4" ht="18.75" customHeight="1">
      <c r="A68" s="29">
        <v>20806</v>
      </c>
      <c r="B68" s="29" t="s">
        <v>166</v>
      </c>
      <c r="C68" s="31">
        <v>44</v>
      </c>
      <c r="D68" s="60"/>
    </row>
    <row r="69" spans="1:4" ht="18.75" customHeight="1">
      <c r="A69" s="29">
        <v>20807</v>
      </c>
      <c r="B69" s="29" t="s">
        <v>167</v>
      </c>
      <c r="C69" s="31">
        <v>904</v>
      </c>
      <c r="D69" s="60"/>
    </row>
    <row r="70" spans="1:4" ht="18.75" customHeight="1">
      <c r="A70" s="29">
        <v>20808</v>
      </c>
      <c r="B70" s="29" t="s">
        <v>168</v>
      </c>
      <c r="C70" s="31">
        <v>2311</v>
      </c>
      <c r="D70" s="60"/>
    </row>
    <row r="71" spans="1:4" ht="18.75" customHeight="1">
      <c r="A71" s="29">
        <v>20809</v>
      </c>
      <c r="B71" s="29" t="s">
        <v>169</v>
      </c>
      <c r="C71" s="31">
        <v>539</v>
      </c>
      <c r="D71" s="60"/>
    </row>
    <row r="72" spans="1:4" ht="18.75" customHeight="1">
      <c r="A72" s="29">
        <v>20810</v>
      </c>
      <c r="B72" s="29" t="s">
        <v>170</v>
      </c>
      <c r="C72" s="31">
        <v>947</v>
      </c>
      <c r="D72" s="60"/>
    </row>
    <row r="73" spans="1:4" ht="18.75" customHeight="1">
      <c r="A73" s="29">
        <v>20811</v>
      </c>
      <c r="B73" s="29" t="s">
        <v>171</v>
      </c>
      <c r="C73" s="31">
        <v>3226</v>
      </c>
      <c r="D73" s="60"/>
    </row>
    <row r="74" spans="1:4" ht="18.75" customHeight="1">
      <c r="A74" s="29">
        <v>20816</v>
      </c>
      <c r="B74" s="29" t="s">
        <v>172</v>
      </c>
      <c r="C74" s="31">
        <v>84</v>
      </c>
      <c r="D74" s="60"/>
    </row>
    <row r="75" spans="1:4" ht="18.75" customHeight="1">
      <c r="A75" s="29">
        <v>20819</v>
      </c>
      <c r="B75" s="29" t="s">
        <v>173</v>
      </c>
      <c r="C75" s="31">
        <v>5285</v>
      </c>
      <c r="D75" s="60"/>
    </row>
    <row r="76" spans="1:4" ht="18.75" customHeight="1">
      <c r="A76" s="29">
        <v>20820</v>
      </c>
      <c r="B76" s="29" t="s">
        <v>174</v>
      </c>
      <c r="C76" s="31">
        <v>400</v>
      </c>
      <c r="D76" s="60"/>
    </row>
    <row r="77" spans="1:4" ht="18.75" customHeight="1">
      <c r="A77" s="29">
        <v>20821</v>
      </c>
      <c r="B77" s="29" t="s">
        <v>175</v>
      </c>
      <c r="C77" s="31">
        <v>2233</v>
      </c>
      <c r="D77" s="60"/>
    </row>
    <row r="78" spans="1:4" ht="18.75" customHeight="1">
      <c r="A78" s="29">
        <v>20825</v>
      </c>
      <c r="B78" s="29" t="s">
        <v>176</v>
      </c>
      <c r="C78" s="31">
        <v>72</v>
      </c>
      <c r="D78" s="60"/>
    </row>
    <row r="79" spans="1:4" ht="18.75" customHeight="1">
      <c r="A79" s="29">
        <v>20826</v>
      </c>
      <c r="B79" s="29" t="s">
        <v>177</v>
      </c>
      <c r="C79" s="31">
        <v>18656</v>
      </c>
      <c r="D79" s="60"/>
    </row>
    <row r="80" spans="1:4" ht="18.75" customHeight="1">
      <c r="A80" s="29">
        <v>20828</v>
      </c>
      <c r="B80" s="29" t="s">
        <v>178</v>
      </c>
      <c r="C80" s="31">
        <v>234</v>
      </c>
      <c r="D80" s="60"/>
    </row>
    <row r="81" spans="1:4" ht="18.75" customHeight="1">
      <c r="A81" s="29">
        <v>20899</v>
      </c>
      <c r="B81" s="29" t="s">
        <v>179</v>
      </c>
      <c r="C81" s="31">
        <v>3585</v>
      </c>
      <c r="D81" s="60"/>
    </row>
    <row r="82" spans="1:4" ht="18.75" customHeight="1">
      <c r="A82" s="29">
        <v>210</v>
      </c>
      <c r="B82" s="25" t="s">
        <v>180</v>
      </c>
      <c r="C82" s="31">
        <v>25070</v>
      </c>
      <c r="D82" s="60"/>
    </row>
    <row r="83" spans="1:4" ht="18.75" customHeight="1">
      <c r="A83" s="29">
        <v>21001</v>
      </c>
      <c r="B83" s="29" t="s">
        <v>181</v>
      </c>
      <c r="C83" s="31">
        <v>232</v>
      </c>
      <c r="D83" s="60"/>
    </row>
    <row r="84" spans="1:4" ht="18.75" customHeight="1">
      <c r="A84" s="29">
        <v>21002</v>
      </c>
      <c r="B84" s="29" t="s">
        <v>182</v>
      </c>
      <c r="C84" s="31">
        <v>3034</v>
      </c>
      <c r="D84" s="60"/>
    </row>
    <row r="85" spans="1:4" ht="18.75" customHeight="1">
      <c r="A85" s="29">
        <v>21003</v>
      </c>
      <c r="B85" s="29" t="s">
        <v>183</v>
      </c>
      <c r="C85" s="31">
        <v>6043</v>
      </c>
      <c r="D85" s="60"/>
    </row>
    <row r="86" spans="1:4" ht="18.75" customHeight="1">
      <c r="A86" s="29">
        <v>21004</v>
      </c>
      <c r="B86" s="29" t="s">
        <v>184</v>
      </c>
      <c r="C86" s="31">
        <v>7476</v>
      </c>
      <c r="D86" s="60"/>
    </row>
    <row r="87" spans="1:4" ht="18.75" customHeight="1">
      <c r="A87" s="29">
        <v>21006</v>
      </c>
      <c r="B87" s="29" t="s">
        <v>185</v>
      </c>
      <c r="C87" s="31">
        <v>49</v>
      </c>
      <c r="D87" s="60"/>
    </row>
    <row r="88" spans="1:4" ht="18.75" customHeight="1">
      <c r="A88" s="29">
        <v>21007</v>
      </c>
      <c r="B88" s="29" t="s">
        <v>186</v>
      </c>
      <c r="C88" s="31">
        <v>2525</v>
      </c>
      <c r="D88" s="60"/>
    </row>
    <row r="89" spans="1:4" ht="18.75" customHeight="1">
      <c r="A89" s="29">
        <v>21011</v>
      </c>
      <c r="B89" s="29" t="s">
        <v>187</v>
      </c>
      <c r="C89" s="31">
        <v>3223</v>
      </c>
      <c r="D89" s="60"/>
    </row>
    <row r="90" spans="1:4" ht="18.75" customHeight="1">
      <c r="A90" s="29">
        <v>21013</v>
      </c>
      <c r="B90" s="29" t="s">
        <v>188</v>
      </c>
      <c r="C90" s="31">
        <v>264</v>
      </c>
      <c r="D90" s="60"/>
    </row>
    <row r="91" spans="1:4" ht="18.75" customHeight="1">
      <c r="A91" s="29">
        <v>21014</v>
      </c>
      <c r="B91" s="29" t="s">
        <v>189</v>
      </c>
      <c r="C91" s="31">
        <v>63</v>
      </c>
      <c r="D91" s="60"/>
    </row>
    <row r="92" spans="1:4" ht="18.75" customHeight="1">
      <c r="A92" s="29">
        <v>21015</v>
      </c>
      <c r="B92" s="29" t="s">
        <v>190</v>
      </c>
      <c r="C92" s="31">
        <v>56</v>
      </c>
      <c r="D92" s="60"/>
    </row>
    <row r="93" spans="1:4" ht="18.75" customHeight="1">
      <c r="A93" s="29">
        <v>21016</v>
      </c>
      <c r="B93" s="29" t="s">
        <v>191</v>
      </c>
      <c r="C93" s="31">
        <v>3</v>
      </c>
      <c r="D93" s="60"/>
    </row>
    <row r="94" spans="1:4" ht="18.75" customHeight="1">
      <c r="A94" s="29">
        <v>21099</v>
      </c>
      <c r="B94" s="29" t="s">
        <v>192</v>
      </c>
      <c r="C94" s="31">
        <v>2102</v>
      </c>
      <c r="D94" s="60"/>
    </row>
    <row r="95" spans="1:4" ht="18.75" customHeight="1">
      <c r="A95" s="29">
        <v>211</v>
      </c>
      <c r="B95" s="25" t="s">
        <v>193</v>
      </c>
      <c r="C95" s="31">
        <v>1720</v>
      </c>
      <c r="D95" s="60"/>
    </row>
    <row r="96" spans="1:4" ht="18.75" customHeight="1">
      <c r="A96" s="29">
        <v>21102</v>
      </c>
      <c r="B96" s="29" t="s">
        <v>194</v>
      </c>
      <c r="C96" s="31">
        <v>41</v>
      </c>
      <c r="D96" s="60"/>
    </row>
    <row r="97" spans="1:4" ht="18.75" customHeight="1">
      <c r="A97" s="29">
        <v>21103</v>
      </c>
      <c r="B97" s="29" t="s">
        <v>195</v>
      </c>
      <c r="C97" s="31">
        <v>924</v>
      </c>
      <c r="D97" s="60"/>
    </row>
    <row r="98" spans="1:4" ht="18.75" customHeight="1">
      <c r="A98" s="29">
        <v>21110</v>
      </c>
      <c r="B98" s="29" t="s">
        <v>196</v>
      </c>
      <c r="C98" s="31">
        <v>55</v>
      </c>
      <c r="D98" s="60"/>
    </row>
    <row r="99" spans="1:4" ht="18.75" customHeight="1">
      <c r="A99" s="29">
        <v>21113</v>
      </c>
      <c r="B99" s="29" t="s">
        <v>197</v>
      </c>
      <c r="C99" s="31">
        <v>700</v>
      </c>
      <c r="D99" s="60"/>
    </row>
    <row r="100" spans="1:4" ht="18.75" customHeight="1">
      <c r="A100" s="29">
        <v>212</v>
      </c>
      <c r="B100" s="25" t="s">
        <v>198</v>
      </c>
      <c r="C100" s="31">
        <v>22812</v>
      </c>
      <c r="D100" s="60"/>
    </row>
    <row r="101" spans="1:4" ht="18.75" customHeight="1">
      <c r="A101" s="29">
        <v>21201</v>
      </c>
      <c r="B101" s="29" t="s">
        <v>199</v>
      </c>
      <c r="C101" s="31">
        <v>2264</v>
      </c>
      <c r="D101" s="60"/>
    </row>
    <row r="102" spans="1:4" ht="18.75" customHeight="1">
      <c r="A102" s="29">
        <v>21202</v>
      </c>
      <c r="B102" s="29" t="s">
        <v>200</v>
      </c>
      <c r="C102" s="31">
        <v>3143</v>
      </c>
      <c r="D102" s="60"/>
    </row>
    <row r="103" spans="1:4" ht="18.75" customHeight="1">
      <c r="A103" s="29">
        <v>21203</v>
      </c>
      <c r="B103" s="29" t="s">
        <v>201</v>
      </c>
      <c r="C103" s="31">
        <v>7874</v>
      </c>
      <c r="D103" s="60"/>
    </row>
    <row r="104" spans="1:4" ht="18.75" customHeight="1">
      <c r="A104" s="29">
        <v>21205</v>
      </c>
      <c r="B104" s="29" t="s">
        <v>202</v>
      </c>
      <c r="C104" s="31">
        <v>1330</v>
      </c>
      <c r="D104" s="60"/>
    </row>
    <row r="105" spans="1:4" ht="18.75" customHeight="1">
      <c r="A105" s="29">
        <v>21299</v>
      </c>
      <c r="B105" s="29" t="s">
        <v>203</v>
      </c>
      <c r="C105" s="31">
        <v>8201</v>
      </c>
      <c r="D105" s="60"/>
    </row>
    <row r="106" spans="1:4" ht="18.75" customHeight="1">
      <c r="A106" s="29">
        <v>213</v>
      </c>
      <c r="B106" s="25" t="s">
        <v>204</v>
      </c>
      <c r="C106" s="31">
        <v>60644</v>
      </c>
      <c r="D106" s="60"/>
    </row>
    <row r="107" spans="1:4" ht="18.75" customHeight="1">
      <c r="A107" s="29">
        <v>21301</v>
      </c>
      <c r="B107" s="29" t="s">
        <v>205</v>
      </c>
      <c r="C107" s="31">
        <v>16957</v>
      </c>
      <c r="D107" s="60"/>
    </row>
    <row r="108" spans="1:4" ht="18.75" customHeight="1">
      <c r="A108" s="29">
        <v>21302</v>
      </c>
      <c r="B108" s="29" t="s">
        <v>206</v>
      </c>
      <c r="C108" s="31">
        <v>11989</v>
      </c>
      <c r="D108" s="60"/>
    </row>
    <row r="109" spans="1:4" ht="18.75" customHeight="1">
      <c r="A109" s="29">
        <v>21303</v>
      </c>
      <c r="B109" s="29" t="s">
        <v>207</v>
      </c>
      <c r="C109" s="31">
        <v>7275</v>
      </c>
      <c r="D109" s="60"/>
    </row>
    <row r="110" spans="1:4" ht="18.75" customHeight="1">
      <c r="A110" s="29">
        <v>21305</v>
      </c>
      <c r="B110" s="29" t="s">
        <v>208</v>
      </c>
      <c r="C110" s="31">
        <v>7636</v>
      </c>
      <c r="D110" s="60"/>
    </row>
    <row r="111" spans="1:4" ht="18.75" customHeight="1">
      <c r="A111" s="29">
        <v>21307</v>
      </c>
      <c r="B111" s="29" t="s">
        <v>209</v>
      </c>
      <c r="C111" s="31">
        <v>16206</v>
      </c>
      <c r="D111" s="60"/>
    </row>
    <row r="112" spans="1:4" ht="18.75" customHeight="1">
      <c r="A112" s="29">
        <v>21308</v>
      </c>
      <c r="B112" s="29" t="s">
        <v>210</v>
      </c>
      <c r="C112" s="31">
        <v>482</v>
      </c>
      <c r="D112" s="60"/>
    </row>
    <row r="113" spans="1:4" ht="18.75" customHeight="1">
      <c r="A113" s="29">
        <v>21399</v>
      </c>
      <c r="B113" s="29" t="s">
        <v>211</v>
      </c>
      <c r="C113" s="31">
        <v>99</v>
      </c>
      <c r="D113" s="60"/>
    </row>
    <row r="114" spans="1:4" ht="18.75" customHeight="1">
      <c r="A114" s="29">
        <v>214</v>
      </c>
      <c r="B114" s="25" t="s">
        <v>212</v>
      </c>
      <c r="C114" s="31">
        <v>28361</v>
      </c>
      <c r="D114" s="60"/>
    </row>
    <row r="115" spans="1:4" ht="18.75" customHeight="1">
      <c r="A115" s="29">
        <v>21401</v>
      </c>
      <c r="B115" s="29" t="s">
        <v>213</v>
      </c>
      <c r="C115" s="31">
        <v>8177</v>
      </c>
      <c r="D115" s="60"/>
    </row>
    <row r="116" spans="1:4" ht="18.75" customHeight="1">
      <c r="A116" s="29">
        <v>21406</v>
      </c>
      <c r="B116" s="29" t="s">
        <v>214</v>
      </c>
      <c r="C116" s="31">
        <v>18965</v>
      </c>
      <c r="D116" s="60"/>
    </row>
    <row r="117" spans="1:4" ht="18.75" customHeight="1">
      <c r="A117" s="29">
        <v>21499</v>
      </c>
      <c r="B117" s="29" t="s">
        <v>215</v>
      </c>
      <c r="C117" s="31">
        <v>1219</v>
      </c>
      <c r="D117" s="60"/>
    </row>
    <row r="118" spans="1:4" ht="18.75" customHeight="1">
      <c r="A118" s="29">
        <v>215</v>
      </c>
      <c r="B118" s="25" t="s">
        <v>216</v>
      </c>
      <c r="C118" s="31">
        <v>531</v>
      </c>
      <c r="D118" s="60"/>
    </row>
    <row r="119" spans="1:4" ht="18.75" customHeight="1">
      <c r="A119" s="29">
        <v>21505</v>
      </c>
      <c r="B119" s="29" t="s">
        <v>217</v>
      </c>
      <c r="C119" s="31">
        <v>100</v>
      </c>
      <c r="D119" s="60"/>
    </row>
    <row r="120" spans="1:4" ht="18.75" customHeight="1">
      <c r="A120" s="29">
        <v>21507</v>
      </c>
      <c r="B120" s="29" t="s">
        <v>218</v>
      </c>
      <c r="C120" s="31">
        <v>186</v>
      </c>
      <c r="D120" s="60"/>
    </row>
    <row r="121" spans="1:4" ht="18.75" customHeight="1">
      <c r="A121" s="29">
        <v>21508</v>
      </c>
      <c r="B121" s="29" t="s">
        <v>219</v>
      </c>
      <c r="C121" s="31">
        <v>139</v>
      </c>
      <c r="D121" s="60"/>
    </row>
    <row r="122" spans="1:4" ht="18.75" customHeight="1">
      <c r="A122" s="29">
        <v>21599</v>
      </c>
      <c r="B122" s="29" t="s">
        <v>220</v>
      </c>
      <c r="C122" s="31">
        <v>106</v>
      </c>
      <c r="D122" s="60"/>
    </row>
    <row r="123" spans="1:4" ht="18.75" customHeight="1">
      <c r="A123" s="29">
        <v>216</v>
      </c>
      <c r="B123" s="25" t="s">
        <v>221</v>
      </c>
      <c r="C123" s="31">
        <v>8909</v>
      </c>
      <c r="D123" s="60"/>
    </row>
    <row r="124" spans="1:4" ht="18.75" customHeight="1">
      <c r="A124" s="29">
        <v>21602</v>
      </c>
      <c r="B124" s="29" t="s">
        <v>222</v>
      </c>
      <c r="C124" s="31">
        <v>1915</v>
      </c>
      <c r="D124" s="60"/>
    </row>
    <row r="125" spans="1:4" ht="18.75" customHeight="1">
      <c r="A125" s="29">
        <v>21606</v>
      </c>
      <c r="B125" s="29" t="s">
        <v>223</v>
      </c>
      <c r="C125" s="31">
        <v>1395</v>
      </c>
      <c r="D125" s="60"/>
    </row>
    <row r="126" spans="1:4" ht="18.75" customHeight="1">
      <c r="A126" s="29">
        <v>21699</v>
      </c>
      <c r="B126" s="29" t="s">
        <v>224</v>
      </c>
      <c r="C126" s="31">
        <v>5599</v>
      </c>
      <c r="D126" s="60"/>
    </row>
    <row r="127" spans="1:4" ht="18.75" customHeight="1">
      <c r="A127" s="29">
        <v>217</v>
      </c>
      <c r="B127" s="25" t="s">
        <v>225</v>
      </c>
      <c r="C127" s="31">
        <v>80</v>
      </c>
      <c r="D127" s="60"/>
    </row>
    <row r="128" spans="1:4" ht="18.75" customHeight="1">
      <c r="A128" s="29">
        <v>21701</v>
      </c>
      <c r="B128" s="29" t="s">
        <v>226</v>
      </c>
      <c r="C128" s="31">
        <v>80</v>
      </c>
      <c r="D128" s="60"/>
    </row>
    <row r="129" spans="1:4" ht="18.75" customHeight="1">
      <c r="A129" s="29">
        <v>220</v>
      </c>
      <c r="B129" s="25" t="s">
        <v>227</v>
      </c>
      <c r="C129" s="31">
        <v>3602</v>
      </c>
      <c r="D129" s="60"/>
    </row>
    <row r="130" spans="1:4" ht="18.75" customHeight="1">
      <c r="A130" s="29">
        <v>22001</v>
      </c>
      <c r="B130" s="29" t="s">
        <v>228</v>
      </c>
      <c r="C130" s="31">
        <v>3418</v>
      </c>
      <c r="D130" s="61"/>
    </row>
    <row r="131" spans="1:4" ht="18.75" customHeight="1">
      <c r="A131" s="29">
        <v>22005</v>
      </c>
      <c r="B131" s="29" t="s">
        <v>229</v>
      </c>
      <c r="C131" s="31">
        <v>159</v>
      </c>
      <c r="D131" s="61"/>
    </row>
    <row r="132" spans="1:4" ht="18.75" customHeight="1">
      <c r="A132" s="29">
        <v>22099</v>
      </c>
      <c r="B132" s="29" t="s">
        <v>230</v>
      </c>
      <c r="C132" s="31">
        <v>25</v>
      </c>
      <c r="D132" s="61"/>
    </row>
    <row r="133" spans="1:4" ht="18.75" customHeight="1">
      <c r="A133" s="29">
        <v>221</v>
      </c>
      <c r="B133" s="25" t="s">
        <v>231</v>
      </c>
      <c r="C133" s="31">
        <v>12555</v>
      </c>
      <c r="D133" s="61"/>
    </row>
    <row r="134" spans="1:4" ht="18.75" customHeight="1">
      <c r="A134" s="29">
        <v>22101</v>
      </c>
      <c r="B134" s="29" t="s">
        <v>232</v>
      </c>
      <c r="C134" s="31">
        <v>8019</v>
      </c>
      <c r="D134" s="61"/>
    </row>
    <row r="135" spans="1:4" ht="18.75" customHeight="1">
      <c r="A135" s="29">
        <v>22102</v>
      </c>
      <c r="B135" s="29" t="s">
        <v>233</v>
      </c>
      <c r="C135" s="31">
        <v>3536</v>
      </c>
      <c r="D135" s="61"/>
    </row>
    <row r="136" spans="1:4" ht="18.75" customHeight="1">
      <c r="A136" s="29">
        <v>22103</v>
      </c>
      <c r="B136" s="29" t="s">
        <v>234</v>
      </c>
      <c r="C136" s="31">
        <v>1000</v>
      </c>
      <c r="D136" s="61"/>
    </row>
    <row r="137" spans="1:4" ht="18.75" customHeight="1">
      <c r="A137" s="29">
        <v>222</v>
      </c>
      <c r="B137" s="25" t="s">
        <v>235</v>
      </c>
      <c r="C137" s="31">
        <v>212</v>
      </c>
      <c r="D137" s="61"/>
    </row>
    <row r="138" spans="1:4" ht="18.75" customHeight="1">
      <c r="A138" s="29">
        <v>22201</v>
      </c>
      <c r="B138" s="29" t="s">
        <v>236</v>
      </c>
      <c r="C138" s="31">
        <v>207</v>
      </c>
      <c r="D138" s="61"/>
    </row>
    <row r="139" spans="1:4" ht="18.75" customHeight="1">
      <c r="A139" s="29">
        <v>22205</v>
      </c>
      <c r="B139" s="29" t="s">
        <v>237</v>
      </c>
      <c r="C139" s="31">
        <v>5</v>
      </c>
      <c r="D139" s="61"/>
    </row>
    <row r="140" spans="1:4" ht="18.75" customHeight="1">
      <c r="A140" s="29">
        <v>224</v>
      </c>
      <c r="B140" s="25" t="s">
        <v>238</v>
      </c>
      <c r="C140" s="31">
        <v>2756</v>
      </c>
      <c r="D140" s="61"/>
    </row>
    <row r="141" spans="1:4" ht="18.75" customHeight="1">
      <c r="A141" s="29">
        <v>22401</v>
      </c>
      <c r="B141" s="29" t="s">
        <v>239</v>
      </c>
      <c r="C141" s="31">
        <v>954</v>
      </c>
      <c r="D141" s="61"/>
    </row>
    <row r="142" spans="1:4" ht="18.75" customHeight="1">
      <c r="A142" s="29">
        <v>22402</v>
      </c>
      <c r="B142" s="29" t="s">
        <v>240</v>
      </c>
      <c r="C142" s="31">
        <v>1164</v>
      </c>
      <c r="D142" s="61"/>
    </row>
    <row r="143" spans="1:4" ht="18.75" customHeight="1">
      <c r="A143" s="29">
        <v>22405</v>
      </c>
      <c r="B143" s="29" t="s">
        <v>241</v>
      </c>
      <c r="C143" s="31">
        <v>65</v>
      </c>
      <c r="D143" s="61"/>
    </row>
    <row r="144" spans="1:4" ht="18.75" customHeight="1">
      <c r="A144" s="29">
        <v>22406</v>
      </c>
      <c r="B144" s="29" t="s">
        <v>242</v>
      </c>
      <c r="C144" s="31">
        <v>548</v>
      </c>
      <c r="D144" s="61"/>
    </row>
    <row r="145" spans="1:4" ht="18.75" customHeight="1">
      <c r="A145" s="29">
        <v>22407</v>
      </c>
      <c r="B145" s="29" t="s">
        <v>243</v>
      </c>
      <c r="C145" s="31">
        <v>25</v>
      </c>
      <c r="D145" s="61"/>
    </row>
    <row r="146" spans="1:4" ht="18.75" customHeight="1">
      <c r="A146" s="29">
        <v>229</v>
      </c>
      <c r="B146" s="25" t="s">
        <v>244</v>
      </c>
      <c r="C146" s="31">
        <v>156</v>
      </c>
      <c r="D146" s="61"/>
    </row>
    <row r="147" spans="1:4" ht="18.75" customHeight="1">
      <c r="A147" s="29">
        <v>22999</v>
      </c>
      <c r="B147" s="29" t="s">
        <v>245</v>
      </c>
      <c r="C147" s="31">
        <v>156</v>
      </c>
      <c r="D147" s="61"/>
    </row>
    <row r="148" spans="1:4" ht="18.75" customHeight="1">
      <c r="A148" s="29">
        <v>232</v>
      </c>
      <c r="B148" s="25" t="s">
        <v>246</v>
      </c>
      <c r="C148" s="31">
        <v>9401</v>
      </c>
      <c r="D148" s="61"/>
    </row>
    <row r="149" spans="1:4" ht="18.75" customHeight="1">
      <c r="A149" s="29">
        <v>23203</v>
      </c>
      <c r="B149" s="29" t="s">
        <v>247</v>
      </c>
      <c r="C149" s="31">
        <v>9401</v>
      </c>
      <c r="D149" s="61"/>
    </row>
    <row r="150" spans="1:4" ht="18.75" customHeight="1">
      <c r="A150" s="29">
        <v>233</v>
      </c>
      <c r="B150" s="25" t="s">
        <v>248</v>
      </c>
      <c r="C150" s="31">
        <v>45</v>
      </c>
      <c r="D150" s="61"/>
    </row>
    <row r="151" spans="1:4" ht="18.75" customHeight="1">
      <c r="A151" s="29">
        <v>23303</v>
      </c>
      <c r="B151" s="29" t="s">
        <v>249</v>
      </c>
      <c r="C151" s="31">
        <v>45</v>
      </c>
      <c r="D151" s="61"/>
    </row>
  </sheetData>
  <sheetProtection/>
  <autoFilter ref="A5:D151"/>
  <mergeCells count="3">
    <mergeCell ref="A2:D2"/>
    <mergeCell ref="A3:C3"/>
    <mergeCell ref="A4:C4"/>
  </mergeCells>
  <printOptions horizontalCentered="1"/>
  <pageMargins left="0.39" right="0.39" top="0.59" bottom="0.39" header="0" footer="0.11999999999999998"/>
  <pageSetup firstPageNumber="0" useFirstPageNumber="1" fitToHeight="0" fitToWidth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showZeros="0" workbookViewId="0" topLeftCell="A1">
      <pane xSplit="2" ySplit="5" topLeftCell="C24" activePane="bottomRight" state="frozen"/>
      <selection pane="bottomRight" activeCell="A2" sqref="A2:H2"/>
    </sheetView>
  </sheetViews>
  <sheetFormatPr defaultColWidth="12.125" defaultRowHeight="15" customHeight="1"/>
  <cols>
    <col min="1" max="1" width="7.875" style="33" customWidth="1"/>
    <col min="2" max="2" width="28.50390625" style="20" customWidth="1"/>
    <col min="3" max="4" width="12.00390625" style="20" customWidth="1"/>
    <col min="5" max="5" width="9.375" style="20" customWidth="1"/>
    <col min="6" max="7" width="12.00390625" style="20" customWidth="1"/>
    <col min="8" max="8" width="9.875" style="20" customWidth="1"/>
    <col min="9" max="251" width="12.125" style="20" customWidth="1"/>
    <col min="252" max="16384" width="12.125" style="20" customWidth="1"/>
  </cols>
  <sheetData>
    <row r="1" spans="1:8" ht="16.5" customHeight="1">
      <c r="A1" s="34" t="s">
        <v>250</v>
      </c>
      <c r="B1" s="35"/>
      <c r="C1" s="35"/>
      <c r="D1" s="35"/>
      <c r="E1" s="35"/>
      <c r="F1" s="35"/>
      <c r="G1" s="35"/>
      <c r="H1" s="35"/>
    </row>
    <row r="2" spans="1:8" ht="51.75" customHeight="1">
      <c r="A2" s="36" t="s">
        <v>251</v>
      </c>
      <c r="B2" s="37"/>
      <c r="C2" s="37"/>
      <c r="D2" s="37"/>
      <c r="E2" s="37"/>
      <c r="F2" s="37"/>
      <c r="G2" s="37"/>
      <c r="H2" s="37"/>
    </row>
    <row r="3" spans="1:8" ht="16.5" customHeight="1">
      <c r="A3" s="38" t="s">
        <v>101</v>
      </c>
      <c r="B3" s="39"/>
      <c r="C3" s="39"/>
      <c r="D3" s="39"/>
      <c r="E3" s="39"/>
      <c r="F3" s="39"/>
      <c r="G3" s="39"/>
      <c r="H3" s="39"/>
    </row>
    <row r="4" spans="1:8" ht="16.5" customHeight="1">
      <c r="A4" s="40" t="s">
        <v>252</v>
      </c>
      <c r="B4" s="41" t="s">
        <v>103</v>
      </c>
      <c r="C4" s="41" t="s">
        <v>253</v>
      </c>
      <c r="D4" s="42" t="s">
        <v>254</v>
      </c>
      <c r="E4" s="43"/>
      <c r="F4" s="41" t="s">
        <v>255</v>
      </c>
      <c r="G4" s="42" t="s">
        <v>254</v>
      </c>
      <c r="H4" s="43"/>
    </row>
    <row r="5" spans="1:8" ht="42" customHeight="1">
      <c r="A5" s="40"/>
      <c r="B5" s="41"/>
      <c r="C5" s="41"/>
      <c r="D5" s="41" t="s">
        <v>256</v>
      </c>
      <c r="E5" s="41" t="s">
        <v>257</v>
      </c>
      <c r="F5" s="41"/>
      <c r="G5" s="41" t="s">
        <v>256</v>
      </c>
      <c r="H5" s="41" t="s">
        <v>257</v>
      </c>
    </row>
    <row r="6" spans="1:8" ht="18.75" customHeight="1">
      <c r="A6" s="29"/>
      <c r="B6" s="44" t="s">
        <v>104</v>
      </c>
      <c r="C6" s="45">
        <f aca="true" t="shared" si="0" ref="C6:F6">C7+C12+C23+C31+C38+C42+C45+C49+C54+C60+C64+C69</f>
        <v>367729</v>
      </c>
      <c r="D6" s="45">
        <f t="shared" si="0"/>
        <v>367729</v>
      </c>
      <c r="E6" s="45">
        <f t="shared" si="0"/>
        <v>0</v>
      </c>
      <c r="F6" s="45">
        <f t="shared" si="0"/>
        <v>185765</v>
      </c>
      <c r="G6" s="45">
        <f>SUM(G7,G12,G23,G31,G38,G42,G45,G49,G54,G60,G64,G69)</f>
        <v>185765</v>
      </c>
      <c r="H6" s="31">
        <f>SUM(H7,H12,H23,H31,H38,H42,H45,H49,H54,H60,H64,H69)</f>
        <v>0</v>
      </c>
    </row>
    <row r="7" spans="1:8" ht="18.75" customHeight="1">
      <c r="A7" s="29">
        <v>501</v>
      </c>
      <c r="B7" s="46" t="s">
        <v>258</v>
      </c>
      <c r="C7" s="31">
        <f aca="true" t="shared" si="1" ref="C7:H7">SUM(C8:C11)</f>
        <v>40703</v>
      </c>
      <c r="D7" s="31">
        <f t="shared" si="1"/>
        <v>40703</v>
      </c>
      <c r="E7" s="31">
        <f t="shared" si="1"/>
        <v>0</v>
      </c>
      <c r="F7" s="31">
        <f t="shared" si="1"/>
        <v>40668</v>
      </c>
      <c r="G7" s="31">
        <f t="shared" si="1"/>
        <v>40668</v>
      </c>
      <c r="H7" s="31">
        <f t="shared" si="1"/>
        <v>0</v>
      </c>
    </row>
    <row r="8" spans="1:8" ht="18.75" customHeight="1">
      <c r="A8" s="29">
        <v>50101</v>
      </c>
      <c r="B8" s="47" t="s">
        <v>259</v>
      </c>
      <c r="C8" s="31">
        <f aca="true" t="shared" si="2" ref="C8:C11">D8+E8</f>
        <v>18859</v>
      </c>
      <c r="D8" s="31">
        <v>18859</v>
      </c>
      <c r="E8" s="31">
        <v>0</v>
      </c>
      <c r="F8" s="31">
        <f aca="true" t="shared" si="3" ref="F8:F11">G8+H8</f>
        <v>18859</v>
      </c>
      <c r="G8" s="31">
        <v>18859</v>
      </c>
      <c r="H8" s="31"/>
    </row>
    <row r="9" spans="1:8" ht="18.75" customHeight="1">
      <c r="A9" s="29">
        <v>50102</v>
      </c>
      <c r="B9" s="47" t="s">
        <v>260</v>
      </c>
      <c r="C9" s="31">
        <f t="shared" si="2"/>
        <v>4573</v>
      </c>
      <c r="D9" s="31">
        <v>4573</v>
      </c>
      <c r="E9" s="31">
        <v>0</v>
      </c>
      <c r="F9" s="31">
        <f t="shared" si="3"/>
        <v>4573</v>
      </c>
      <c r="G9" s="31">
        <v>4573</v>
      </c>
      <c r="H9" s="31"/>
    </row>
    <row r="10" spans="1:8" ht="18.75" customHeight="1">
      <c r="A10" s="29">
        <v>50103</v>
      </c>
      <c r="B10" s="47" t="s">
        <v>261</v>
      </c>
      <c r="C10" s="31">
        <f t="shared" si="2"/>
        <v>1540</v>
      </c>
      <c r="D10" s="31">
        <v>1540</v>
      </c>
      <c r="E10" s="31">
        <v>0</v>
      </c>
      <c r="F10" s="31">
        <f t="shared" si="3"/>
        <v>1540</v>
      </c>
      <c r="G10" s="31">
        <v>1540</v>
      </c>
      <c r="H10" s="31"/>
    </row>
    <row r="11" spans="1:8" ht="18.75" customHeight="1">
      <c r="A11" s="29">
        <v>50199</v>
      </c>
      <c r="B11" s="47" t="s">
        <v>262</v>
      </c>
      <c r="C11" s="31">
        <f t="shared" si="2"/>
        <v>15731</v>
      </c>
      <c r="D11" s="31">
        <v>15731</v>
      </c>
      <c r="E11" s="31">
        <v>0</v>
      </c>
      <c r="F11" s="31">
        <f t="shared" si="3"/>
        <v>15696</v>
      </c>
      <c r="G11" s="31">
        <v>15696</v>
      </c>
      <c r="H11" s="31"/>
    </row>
    <row r="12" spans="1:8" ht="18.75" customHeight="1">
      <c r="A12" s="29">
        <v>502</v>
      </c>
      <c r="B12" s="46" t="s">
        <v>263</v>
      </c>
      <c r="C12" s="31">
        <f aca="true" t="shared" si="4" ref="C12:H12">SUM(C13:C22)</f>
        <v>41847</v>
      </c>
      <c r="D12" s="31">
        <f t="shared" si="4"/>
        <v>41847</v>
      </c>
      <c r="E12" s="31">
        <f t="shared" si="4"/>
        <v>0</v>
      </c>
      <c r="F12" s="31">
        <f t="shared" si="4"/>
        <v>26120</v>
      </c>
      <c r="G12" s="31">
        <f t="shared" si="4"/>
        <v>26120</v>
      </c>
      <c r="H12" s="31">
        <f t="shared" si="4"/>
        <v>0</v>
      </c>
    </row>
    <row r="13" spans="1:8" ht="18.75" customHeight="1">
      <c r="A13" s="29">
        <v>50201</v>
      </c>
      <c r="B13" s="47" t="s">
        <v>264</v>
      </c>
      <c r="C13" s="31">
        <f aca="true" t="shared" si="5" ref="C13:C22">D13+E13</f>
        <v>2647</v>
      </c>
      <c r="D13" s="31">
        <v>2647</v>
      </c>
      <c r="E13" s="31">
        <v>0</v>
      </c>
      <c r="F13" s="31">
        <f aca="true" t="shared" si="6" ref="F13:F22">G13+H13</f>
        <v>2647</v>
      </c>
      <c r="G13" s="31">
        <v>2647</v>
      </c>
      <c r="H13" s="31"/>
    </row>
    <row r="14" spans="1:8" ht="18.75" customHeight="1">
      <c r="A14" s="29">
        <v>50202</v>
      </c>
      <c r="B14" s="47" t="s">
        <v>265</v>
      </c>
      <c r="C14" s="31">
        <f t="shared" si="5"/>
        <v>235</v>
      </c>
      <c r="D14" s="31">
        <v>235</v>
      </c>
      <c r="E14" s="31">
        <v>0</v>
      </c>
      <c r="F14" s="31">
        <f t="shared" si="6"/>
        <v>235</v>
      </c>
      <c r="G14" s="31">
        <v>235</v>
      </c>
      <c r="H14" s="31"/>
    </row>
    <row r="15" spans="1:8" ht="18.75" customHeight="1">
      <c r="A15" s="29">
        <v>50203</v>
      </c>
      <c r="B15" s="47" t="s">
        <v>266</v>
      </c>
      <c r="C15" s="31">
        <f t="shared" si="5"/>
        <v>267</v>
      </c>
      <c r="D15" s="31">
        <v>267</v>
      </c>
      <c r="E15" s="31">
        <v>0</v>
      </c>
      <c r="F15" s="31">
        <f t="shared" si="6"/>
        <v>236</v>
      </c>
      <c r="G15" s="31">
        <v>236</v>
      </c>
      <c r="H15" s="31"/>
    </row>
    <row r="16" spans="1:8" ht="18.75" customHeight="1">
      <c r="A16" s="29">
        <v>50204</v>
      </c>
      <c r="B16" s="47" t="s">
        <v>267</v>
      </c>
      <c r="C16" s="31">
        <f t="shared" si="5"/>
        <v>0</v>
      </c>
      <c r="D16" s="31">
        <v>0</v>
      </c>
      <c r="E16" s="31">
        <v>0</v>
      </c>
      <c r="F16" s="31">
        <f t="shared" si="6"/>
        <v>0</v>
      </c>
      <c r="G16" s="31">
        <v>0</v>
      </c>
      <c r="H16" s="31"/>
    </row>
    <row r="17" spans="1:8" ht="18.75" customHeight="1">
      <c r="A17" s="29">
        <v>50205</v>
      </c>
      <c r="B17" s="47" t="s">
        <v>268</v>
      </c>
      <c r="C17" s="31">
        <f t="shared" si="5"/>
        <v>3365</v>
      </c>
      <c r="D17" s="31">
        <v>3365</v>
      </c>
      <c r="E17" s="31">
        <v>0</v>
      </c>
      <c r="F17" s="31">
        <f t="shared" si="6"/>
        <v>2672</v>
      </c>
      <c r="G17" s="31">
        <v>2672</v>
      </c>
      <c r="H17" s="31"/>
    </row>
    <row r="18" spans="1:8" ht="18.75" customHeight="1">
      <c r="A18" s="29">
        <v>50206</v>
      </c>
      <c r="B18" s="47" t="s">
        <v>269</v>
      </c>
      <c r="C18" s="31">
        <f t="shared" si="5"/>
        <v>255</v>
      </c>
      <c r="D18" s="31">
        <v>255</v>
      </c>
      <c r="E18" s="31">
        <v>0</v>
      </c>
      <c r="F18" s="31">
        <f t="shared" si="6"/>
        <v>255</v>
      </c>
      <c r="G18" s="31">
        <v>255</v>
      </c>
      <c r="H18" s="31"/>
    </row>
    <row r="19" spans="1:8" ht="18.75" customHeight="1">
      <c r="A19" s="29">
        <v>50207</v>
      </c>
      <c r="B19" s="47" t="s">
        <v>270</v>
      </c>
      <c r="C19" s="31">
        <f t="shared" si="5"/>
        <v>0</v>
      </c>
      <c r="D19" s="31">
        <v>0</v>
      </c>
      <c r="E19" s="31">
        <v>0</v>
      </c>
      <c r="F19" s="31">
        <f t="shared" si="6"/>
        <v>0</v>
      </c>
      <c r="G19" s="31">
        <v>0</v>
      </c>
      <c r="H19" s="31"/>
    </row>
    <row r="20" spans="1:8" ht="18.75" customHeight="1">
      <c r="A20" s="29">
        <v>50208</v>
      </c>
      <c r="B20" s="47" t="s">
        <v>271</v>
      </c>
      <c r="C20" s="31">
        <f t="shared" si="5"/>
        <v>246</v>
      </c>
      <c r="D20" s="31">
        <v>246</v>
      </c>
      <c r="E20" s="31">
        <v>0</v>
      </c>
      <c r="F20" s="31">
        <f t="shared" si="6"/>
        <v>246</v>
      </c>
      <c r="G20" s="31">
        <v>246</v>
      </c>
      <c r="H20" s="31"/>
    </row>
    <row r="21" spans="1:8" ht="18.75" customHeight="1">
      <c r="A21" s="29">
        <v>50209</v>
      </c>
      <c r="B21" s="47" t="s">
        <v>272</v>
      </c>
      <c r="C21" s="31">
        <f t="shared" si="5"/>
        <v>107</v>
      </c>
      <c r="D21" s="31">
        <v>107</v>
      </c>
      <c r="E21" s="31">
        <v>0</v>
      </c>
      <c r="F21" s="31">
        <f t="shared" si="6"/>
        <v>107</v>
      </c>
      <c r="G21" s="31">
        <v>107</v>
      </c>
      <c r="H21" s="31"/>
    </row>
    <row r="22" spans="1:8" ht="18.75" customHeight="1">
      <c r="A22" s="29">
        <v>50299</v>
      </c>
      <c r="B22" s="47" t="s">
        <v>273</v>
      </c>
      <c r="C22" s="31">
        <f t="shared" si="5"/>
        <v>34725</v>
      </c>
      <c r="D22" s="31">
        <v>34725</v>
      </c>
      <c r="E22" s="31">
        <v>0</v>
      </c>
      <c r="F22" s="31">
        <f t="shared" si="6"/>
        <v>19722</v>
      </c>
      <c r="G22" s="31">
        <v>19722</v>
      </c>
      <c r="H22" s="31"/>
    </row>
    <row r="23" spans="1:8" ht="18.75" customHeight="1">
      <c r="A23" s="29">
        <v>503</v>
      </c>
      <c r="B23" s="46" t="s">
        <v>274</v>
      </c>
      <c r="C23" s="31">
        <f aca="true" t="shared" si="7" ref="C23:H23">SUM(C24:C30)</f>
        <v>68491</v>
      </c>
      <c r="D23" s="31">
        <f t="shared" si="7"/>
        <v>68491</v>
      </c>
      <c r="E23" s="31">
        <f t="shared" si="7"/>
        <v>0</v>
      </c>
      <c r="F23" s="31">
        <f t="shared" si="7"/>
        <v>2049</v>
      </c>
      <c r="G23" s="31">
        <f t="shared" si="7"/>
        <v>2049</v>
      </c>
      <c r="H23" s="31">
        <f t="shared" si="7"/>
        <v>0</v>
      </c>
    </row>
    <row r="24" spans="1:8" ht="18.75" customHeight="1">
      <c r="A24" s="29">
        <v>50301</v>
      </c>
      <c r="B24" s="47" t="s">
        <v>275</v>
      </c>
      <c r="C24" s="31">
        <f aca="true" t="shared" si="8" ref="C24:C30">D24+E24</f>
        <v>253</v>
      </c>
      <c r="D24" s="31">
        <v>253</v>
      </c>
      <c r="E24" s="31">
        <v>0</v>
      </c>
      <c r="F24" s="31">
        <f aca="true" t="shared" si="9" ref="F24:F30">G24+H24</f>
        <v>173</v>
      </c>
      <c r="G24" s="31">
        <v>173</v>
      </c>
      <c r="H24" s="31"/>
    </row>
    <row r="25" spans="1:8" ht="18.75" customHeight="1">
      <c r="A25" s="29">
        <v>50302</v>
      </c>
      <c r="B25" s="47" t="s">
        <v>276</v>
      </c>
      <c r="C25" s="31">
        <f t="shared" si="8"/>
        <v>46142</v>
      </c>
      <c r="D25" s="31">
        <v>46142</v>
      </c>
      <c r="E25" s="31">
        <v>0</v>
      </c>
      <c r="F25" s="31">
        <f t="shared" si="9"/>
        <v>582</v>
      </c>
      <c r="G25" s="31">
        <v>582</v>
      </c>
      <c r="H25" s="31"/>
    </row>
    <row r="26" spans="1:8" ht="18.75" customHeight="1">
      <c r="A26" s="29">
        <v>50303</v>
      </c>
      <c r="B26" s="47" t="s">
        <v>277</v>
      </c>
      <c r="C26" s="31">
        <f t="shared" si="8"/>
        <v>0</v>
      </c>
      <c r="D26" s="31">
        <v>0</v>
      </c>
      <c r="E26" s="31">
        <v>0</v>
      </c>
      <c r="F26" s="31">
        <f t="shared" si="9"/>
        <v>0</v>
      </c>
      <c r="G26" s="31">
        <v>0</v>
      </c>
      <c r="H26" s="31"/>
    </row>
    <row r="27" spans="1:8" ht="18.75" customHeight="1">
      <c r="A27" s="29">
        <v>50305</v>
      </c>
      <c r="B27" s="47" t="s">
        <v>278</v>
      </c>
      <c r="C27" s="31">
        <f t="shared" si="8"/>
        <v>61</v>
      </c>
      <c r="D27" s="31">
        <v>61</v>
      </c>
      <c r="E27" s="31">
        <v>0</v>
      </c>
      <c r="F27" s="31">
        <f t="shared" si="9"/>
        <v>0</v>
      </c>
      <c r="G27" s="31">
        <v>0</v>
      </c>
      <c r="H27" s="31"/>
    </row>
    <row r="28" spans="1:8" ht="18.75" customHeight="1">
      <c r="A28" s="29">
        <v>50306</v>
      </c>
      <c r="B28" s="47" t="s">
        <v>279</v>
      </c>
      <c r="C28" s="31">
        <f t="shared" si="8"/>
        <v>416</v>
      </c>
      <c r="D28" s="31">
        <v>416</v>
      </c>
      <c r="E28" s="31">
        <v>0</v>
      </c>
      <c r="F28" s="31">
        <f t="shared" si="9"/>
        <v>144</v>
      </c>
      <c r="G28" s="31">
        <v>144</v>
      </c>
      <c r="H28" s="31"/>
    </row>
    <row r="29" spans="1:8" ht="18.75" customHeight="1">
      <c r="A29" s="29">
        <v>50307</v>
      </c>
      <c r="B29" s="47" t="s">
        <v>280</v>
      </c>
      <c r="C29" s="31">
        <f t="shared" si="8"/>
        <v>38</v>
      </c>
      <c r="D29" s="31">
        <v>38</v>
      </c>
      <c r="E29" s="31">
        <v>0</v>
      </c>
      <c r="F29" s="31">
        <f t="shared" si="9"/>
        <v>0</v>
      </c>
      <c r="G29" s="31">
        <v>0</v>
      </c>
      <c r="H29" s="31"/>
    </row>
    <row r="30" spans="1:8" ht="18.75" customHeight="1">
      <c r="A30" s="29">
        <v>50399</v>
      </c>
      <c r="B30" s="47" t="s">
        <v>281</v>
      </c>
      <c r="C30" s="31">
        <f t="shared" si="8"/>
        <v>21581</v>
      </c>
      <c r="D30" s="31">
        <v>21581</v>
      </c>
      <c r="E30" s="31">
        <v>0</v>
      </c>
      <c r="F30" s="31">
        <f t="shared" si="9"/>
        <v>1150</v>
      </c>
      <c r="G30" s="31">
        <v>1150</v>
      </c>
      <c r="H30" s="31"/>
    </row>
    <row r="31" spans="1:8" ht="18.75" customHeight="1">
      <c r="A31" s="29">
        <v>504</v>
      </c>
      <c r="B31" s="46" t="s">
        <v>282</v>
      </c>
      <c r="C31" s="31">
        <f aca="true" t="shared" si="10" ref="C31:H31">SUM(C32:C37)</f>
        <v>24734</v>
      </c>
      <c r="D31" s="31">
        <f t="shared" si="10"/>
        <v>24734</v>
      </c>
      <c r="E31" s="31">
        <f t="shared" si="10"/>
        <v>0</v>
      </c>
      <c r="F31" s="31">
        <f t="shared" si="10"/>
        <v>0</v>
      </c>
      <c r="G31" s="31">
        <f t="shared" si="10"/>
        <v>0</v>
      </c>
      <c r="H31" s="31">
        <f t="shared" si="10"/>
        <v>0</v>
      </c>
    </row>
    <row r="32" spans="1:8" ht="18.75" customHeight="1">
      <c r="A32" s="29">
        <v>50401</v>
      </c>
      <c r="B32" s="47" t="s">
        <v>275</v>
      </c>
      <c r="C32" s="31">
        <f aca="true" t="shared" si="11" ref="C32:C37">D32+E32</f>
        <v>10667</v>
      </c>
      <c r="D32" s="31">
        <v>10667</v>
      </c>
      <c r="E32" s="31">
        <v>0</v>
      </c>
      <c r="F32" s="31">
        <f aca="true" t="shared" si="12" ref="F32:F37">G32+H32</f>
        <v>0</v>
      </c>
      <c r="G32" s="31">
        <v>0</v>
      </c>
      <c r="H32" s="31"/>
    </row>
    <row r="33" spans="1:8" ht="18.75" customHeight="1">
      <c r="A33" s="29">
        <v>50402</v>
      </c>
      <c r="B33" s="47" t="s">
        <v>276</v>
      </c>
      <c r="C33" s="31">
        <f t="shared" si="11"/>
        <v>10445</v>
      </c>
      <c r="D33" s="31">
        <v>10445</v>
      </c>
      <c r="E33" s="31">
        <v>0</v>
      </c>
      <c r="F33" s="31">
        <f t="shared" si="12"/>
        <v>0</v>
      </c>
      <c r="G33" s="31">
        <v>0</v>
      </c>
      <c r="H33" s="31"/>
    </row>
    <row r="34" spans="1:8" ht="18.75" customHeight="1">
      <c r="A34" s="29">
        <v>50403</v>
      </c>
      <c r="B34" s="47" t="s">
        <v>277</v>
      </c>
      <c r="C34" s="31">
        <f t="shared" si="11"/>
        <v>0</v>
      </c>
      <c r="D34" s="31">
        <v>0</v>
      </c>
      <c r="E34" s="31">
        <v>0</v>
      </c>
      <c r="F34" s="31">
        <f t="shared" si="12"/>
        <v>0</v>
      </c>
      <c r="G34" s="31">
        <v>0</v>
      </c>
      <c r="H34" s="31"/>
    </row>
    <row r="35" spans="1:8" ht="18.75" customHeight="1">
      <c r="A35" s="29">
        <v>50404</v>
      </c>
      <c r="B35" s="47" t="s">
        <v>279</v>
      </c>
      <c r="C35" s="31">
        <f t="shared" si="11"/>
        <v>0</v>
      </c>
      <c r="D35" s="31">
        <v>0</v>
      </c>
      <c r="E35" s="31">
        <v>0</v>
      </c>
      <c r="F35" s="31">
        <f t="shared" si="12"/>
        <v>0</v>
      </c>
      <c r="G35" s="31">
        <v>0</v>
      </c>
      <c r="H35" s="31"/>
    </row>
    <row r="36" spans="1:8" ht="18.75" customHeight="1">
      <c r="A36" s="29">
        <v>50405</v>
      </c>
      <c r="B36" s="47" t="s">
        <v>280</v>
      </c>
      <c r="C36" s="31">
        <f t="shared" si="11"/>
        <v>0</v>
      </c>
      <c r="D36" s="31">
        <v>0</v>
      </c>
      <c r="E36" s="31">
        <v>0</v>
      </c>
      <c r="F36" s="31">
        <f t="shared" si="12"/>
        <v>0</v>
      </c>
      <c r="G36" s="31">
        <v>0</v>
      </c>
      <c r="H36" s="31"/>
    </row>
    <row r="37" spans="1:8" ht="18.75" customHeight="1">
      <c r="A37" s="29">
        <v>50499</v>
      </c>
      <c r="B37" s="47" t="s">
        <v>281</v>
      </c>
      <c r="C37" s="31">
        <f t="shared" si="11"/>
        <v>3622</v>
      </c>
      <c r="D37" s="31">
        <v>3622</v>
      </c>
      <c r="E37" s="31">
        <v>0</v>
      </c>
      <c r="F37" s="31">
        <f t="shared" si="12"/>
        <v>0</v>
      </c>
      <c r="G37" s="31">
        <v>0</v>
      </c>
      <c r="H37" s="31"/>
    </row>
    <row r="38" spans="1:8" ht="18.75" customHeight="1">
      <c r="A38" s="29">
        <v>505</v>
      </c>
      <c r="B38" s="46" t="s">
        <v>283</v>
      </c>
      <c r="C38" s="31">
        <f aca="true" t="shared" si="13" ref="C38:H38">SUM(C39:C41)</f>
        <v>82758</v>
      </c>
      <c r="D38" s="31">
        <f t="shared" si="13"/>
        <v>82758</v>
      </c>
      <c r="E38" s="31">
        <f t="shared" si="13"/>
        <v>0</v>
      </c>
      <c r="F38" s="31">
        <f t="shared" si="13"/>
        <v>80576</v>
      </c>
      <c r="G38" s="31">
        <f t="shared" si="13"/>
        <v>80576</v>
      </c>
      <c r="H38" s="31">
        <f t="shared" si="13"/>
        <v>0</v>
      </c>
    </row>
    <row r="39" spans="1:8" ht="18.75" customHeight="1">
      <c r="A39" s="29">
        <v>50501</v>
      </c>
      <c r="B39" s="47" t="s">
        <v>284</v>
      </c>
      <c r="C39" s="31">
        <f aca="true" t="shared" si="14" ref="C39:C41">D39+E39</f>
        <v>70260</v>
      </c>
      <c r="D39" s="31">
        <v>70260</v>
      </c>
      <c r="E39" s="31">
        <v>0</v>
      </c>
      <c r="F39" s="31">
        <f aca="true" t="shared" si="15" ref="F39:F41">G39+H39</f>
        <v>69990</v>
      </c>
      <c r="G39" s="31">
        <v>69990</v>
      </c>
      <c r="H39" s="31"/>
    </row>
    <row r="40" spans="1:8" ht="18.75" customHeight="1">
      <c r="A40" s="29">
        <v>50502</v>
      </c>
      <c r="B40" s="47" t="s">
        <v>285</v>
      </c>
      <c r="C40" s="31">
        <f t="shared" si="14"/>
        <v>11986</v>
      </c>
      <c r="D40" s="31">
        <v>11986</v>
      </c>
      <c r="E40" s="31">
        <v>0</v>
      </c>
      <c r="F40" s="31">
        <f t="shared" si="15"/>
        <v>10074</v>
      </c>
      <c r="G40" s="31">
        <v>10074</v>
      </c>
      <c r="H40" s="31"/>
    </row>
    <row r="41" spans="1:8" ht="18.75" customHeight="1">
      <c r="A41" s="29">
        <v>50599</v>
      </c>
      <c r="B41" s="47" t="s">
        <v>286</v>
      </c>
      <c r="C41" s="31">
        <f t="shared" si="14"/>
        <v>512</v>
      </c>
      <c r="D41" s="31">
        <v>512</v>
      </c>
      <c r="E41" s="31">
        <v>0</v>
      </c>
      <c r="F41" s="31">
        <f t="shared" si="15"/>
        <v>512</v>
      </c>
      <c r="G41" s="31">
        <v>512</v>
      </c>
      <c r="H41" s="31"/>
    </row>
    <row r="42" spans="1:8" ht="18.75" customHeight="1">
      <c r="A42" s="29">
        <v>506</v>
      </c>
      <c r="B42" s="46" t="s">
        <v>287</v>
      </c>
      <c r="C42" s="31">
        <f aca="true" t="shared" si="16" ref="C42:H42">SUM(C43:C44)</f>
        <v>7906</v>
      </c>
      <c r="D42" s="31">
        <f t="shared" si="16"/>
        <v>7906</v>
      </c>
      <c r="E42" s="31">
        <f t="shared" si="16"/>
        <v>0</v>
      </c>
      <c r="F42" s="31">
        <f t="shared" si="16"/>
        <v>565</v>
      </c>
      <c r="G42" s="31">
        <f t="shared" si="16"/>
        <v>565</v>
      </c>
      <c r="H42" s="31">
        <f t="shared" si="16"/>
        <v>0</v>
      </c>
    </row>
    <row r="43" spans="1:8" ht="18.75" customHeight="1">
      <c r="A43" s="29">
        <v>50601</v>
      </c>
      <c r="B43" s="47" t="s">
        <v>288</v>
      </c>
      <c r="C43" s="31">
        <f aca="true" t="shared" si="17" ref="C43:C48">D43+E43</f>
        <v>3309</v>
      </c>
      <c r="D43" s="31">
        <v>3309</v>
      </c>
      <c r="E43" s="31">
        <v>0</v>
      </c>
      <c r="F43" s="31">
        <f aca="true" t="shared" si="18" ref="F43:F48">G43+H43</f>
        <v>565</v>
      </c>
      <c r="G43" s="31">
        <v>565</v>
      </c>
      <c r="H43" s="31"/>
    </row>
    <row r="44" spans="1:8" ht="18.75" customHeight="1">
      <c r="A44" s="29">
        <v>50602</v>
      </c>
      <c r="B44" s="47" t="s">
        <v>289</v>
      </c>
      <c r="C44" s="31">
        <f t="shared" si="17"/>
        <v>4597</v>
      </c>
      <c r="D44" s="31">
        <v>4597</v>
      </c>
      <c r="E44" s="31">
        <v>0</v>
      </c>
      <c r="F44" s="31">
        <f t="shared" si="18"/>
        <v>0</v>
      </c>
      <c r="G44" s="31">
        <v>0</v>
      </c>
      <c r="H44" s="31"/>
    </row>
    <row r="45" spans="1:8" ht="18.75" customHeight="1">
      <c r="A45" s="29">
        <v>507</v>
      </c>
      <c r="B45" s="46" t="s">
        <v>290</v>
      </c>
      <c r="C45" s="31">
        <f aca="true" t="shared" si="19" ref="C45:H45">SUM(C46:C48)</f>
        <v>15358</v>
      </c>
      <c r="D45" s="31">
        <f t="shared" si="19"/>
        <v>15358</v>
      </c>
      <c r="E45" s="31">
        <f t="shared" si="19"/>
        <v>0</v>
      </c>
      <c r="F45" s="31">
        <f t="shared" si="19"/>
        <v>701</v>
      </c>
      <c r="G45" s="31">
        <f t="shared" si="19"/>
        <v>701</v>
      </c>
      <c r="H45" s="31">
        <f t="shared" si="19"/>
        <v>0</v>
      </c>
    </row>
    <row r="46" spans="1:8" ht="18.75" customHeight="1">
      <c r="A46" s="29">
        <v>50701</v>
      </c>
      <c r="B46" s="47" t="s">
        <v>291</v>
      </c>
      <c r="C46" s="31">
        <f t="shared" si="17"/>
        <v>166</v>
      </c>
      <c r="D46" s="31">
        <v>166</v>
      </c>
      <c r="E46" s="31">
        <v>0</v>
      </c>
      <c r="F46" s="31">
        <f t="shared" si="18"/>
        <v>0</v>
      </c>
      <c r="G46" s="31">
        <v>0</v>
      </c>
      <c r="H46" s="31"/>
    </row>
    <row r="47" spans="1:8" ht="18.75" customHeight="1">
      <c r="A47" s="29">
        <v>50702</v>
      </c>
      <c r="B47" s="47" t="s">
        <v>292</v>
      </c>
      <c r="C47" s="31">
        <f t="shared" si="17"/>
        <v>84</v>
      </c>
      <c r="D47" s="31">
        <v>84</v>
      </c>
      <c r="E47" s="31">
        <v>0</v>
      </c>
      <c r="F47" s="31">
        <f t="shared" si="18"/>
        <v>0</v>
      </c>
      <c r="G47" s="31"/>
      <c r="H47" s="31"/>
    </row>
    <row r="48" spans="1:8" ht="18.75" customHeight="1">
      <c r="A48" s="29">
        <v>50799</v>
      </c>
      <c r="B48" s="47" t="s">
        <v>293</v>
      </c>
      <c r="C48" s="31">
        <f t="shared" si="17"/>
        <v>15108</v>
      </c>
      <c r="D48" s="31">
        <v>15108</v>
      </c>
      <c r="E48" s="31">
        <v>0</v>
      </c>
      <c r="F48" s="31">
        <f t="shared" si="18"/>
        <v>701</v>
      </c>
      <c r="G48" s="31">
        <v>701</v>
      </c>
      <c r="H48" s="31"/>
    </row>
    <row r="49" spans="1:8" ht="18.75" customHeight="1">
      <c r="A49" s="29">
        <v>508</v>
      </c>
      <c r="B49" s="46" t="s">
        <v>294</v>
      </c>
      <c r="C49" s="31">
        <f aca="true" t="shared" si="20" ref="C49:H49">SUM(C50:C53)</f>
        <v>2652</v>
      </c>
      <c r="D49" s="31">
        <f t="shared" si="20"/>
        <v>2652</v>
      </c>
      <c r="E49" s="31">
        <f t="shared" si="20"/>
        <v>0</v>
      </c>
      <c r="F49" s="31">
        <f t="shared" si="20"/>
        <v>0</v>
      </c>
      <c r="G49" s="31">
        <f t="shared" si="20"/>
        <v>0</v>
      </c>
      <c r="H49" s="31">
        <f t="shared" si="20"/>
        <v>0</v>
      </c>
    </row>
    <row r="50" spans="1:8" ht="18.75" customHeight="1">
      <c r="A50" s="29">
        <v>50803</v>
      </c>
      <c r="B50" s="47" t="s">
        <v>295</v>
      </c>
      <c r="C50" s="31">
        <f aca="true" t="shared" si="21" ref="C50:C53">D50+E50</f>
        <v>2652</v>
      </c>
      <c r="D50" s="31">
        <v>2652</v>
      </c>
      <c r="E50" s="31">
        <v>0</v>
      </c>
      <c r="F50" s="31">
        <f aca="true" t="shared" si="22" ref="F50:F53">G50+H50</f>
        <v>0</v>
      </c>
      <c r="G50" s="31">
        <v>0</v>
      </c>
      <c r="H50" s="31"/>
    </row>
    <row r="51" spans="1:8" ht="18.75" customHeight="1">
      <c r="A51" s="29">
        <v>50804</v>
      </c>
      <c r="B51" s="47" t="s">
        <v>296</v>
      </c>
      <c r="C51" s="31">
        <f t="shared" si="21"/>
        <v>0</v>
      </c>
      <c r="D51" s="31">
        <v>0</v>
      </c>
      <c r="E51" s="31">
        <v>0</v>
      </c>
      <c r="F51" s="31">
        <f t="shared" si="22"/>
        <v>0</v>
      </c>
      <c r="G51" s="31">
        <v>0</v>
      </c>
      <c r="H51" s="31"/>
    </row>
    <row r="52" spans="1:8" ht="18.75" customHeight="1">
      <c r="A52" s="29">
        <v>50805</v>
      </c>
      <c r="B52" s="47" t="s">
        <v>297</v>
      </c>
      <c r="C52" s="31">
        <f t="shared" si="21"/>
        <v>0</v>
      </c>
      <c r="D52" s="31">
        <v>0</v>
      </c>
      <c r="E52" s="31">
        <v>0</v>
      </c>
      <c r="F52" s="31">
        <f t="shared" si="22"/>
        <v>0</v>
      </c>
      <c r="G52" s="31">
        <v>0</v>
      </c>
      <c r="H52" s="31"/>
    </row>
    <row r="53" spans="1:8" ht="18.75" customHeight="1">
      <c r="A53" s="29">
        <v>50899</v>
      </c>
      <c r="B53" s="47" t="s">
        <v>298</v>
      </c>
      <c r="C53" s="31">
        <f t="shared" si="21"/>
        <v>0</v>
      </c>
      <c r="D53" s="31">
        <v>0</v>
      </c>
      <c r="E53" s="31">
        <v>0</v>
      </c>
      <c r="F53" s="31">
        <f t="shared" si="22"/>
        <v>0</v>
      </c>
      <c r="G53" s="31">
        <v>0</v>
      </c>
      <c r="H53" s="31"/>
    </row>
    <row r="54" spans="1:8" ht="18.75" customHeight="1">
      <c r="A54" s="29">
        <v>509</v>
      </c>
      <c r="B54" s="46" t="s">
        <v>299</v>
      </c>
      <c r="C54" s="31">
        <f aca="true" t="shared" si="23" ref="C54:H54">SUM(C55:C59)</f>
        <v>39403</v>
      </c>
      <c r="D54" s="31">
        <f t="shared" si="23"/>
        <v>39403</v>
      </c>
      <c r="E54" s="31">
        <f t="shared" si="23"/>
        <v>0</v>
      </c>
      <c r="F54" s="31">
        <f t="shared" si="23"/>
        <v>32871</v>
      </c>
      <c r="G54" s="31">
        <f t="shared" si="23"/>
        <v>32871</v>
      </c>
      <c r="H54" s="31">
        <f t="shared" si="23"/>
        <v>0</v>
      </c>
    </row>
    <row r="55" spans="1:8" ht="18.75" customHeight="1">
      <c r="A55" s="29">
        <v>50901</v>
      </c>
      <c r="B55" s="47" t="s">
        <v>300</v>
      </c>
      <c r="C55" s="31">
        <f aca="true" t="shared" si="24" ref="C55:C59">D55+E55</f>
        <v>20220</v>
      </c>
      <c r="D55" s="31">
        <v>20220</v>
      </c>
      <c r="E55" s="31">
        <v>0</v>
      </c>
      <c r="F55" s="31">
        <f aca="true" t="shared" si="25" ref="F55:F59">G55+H55</f>
        <v>19835</v>
      </c>
      <c r="G55" s="31">
        <v>19835</v>
      </c>
      <c r="H55" s="31"/>
    </row>
    <row r="56" spans="1:8" ht="18.75" customHeight="1">
      <c r="A56" s="29">
        <v>50902</v>
      </c>
      <c r="B56" s="47" t="s">
        <v>301</v>
      </c>
      <c r="C56" s="31">
        <f t="shared" si="24"/>
        <v>195</v>
      </c>
      <c r="D56" s="31">
        <v>195</v>
      </c>
      <c r="E56" s="31">
        <v>0</v>
      </c>
      <c r="F56" s="31">
        <f t="shared" si="25"/>
        <v>129</v>
      </c>
      <c r="G56" s="31">
        <v>129</v>
      </c>
      <c r="H56" s="31"/>
    </row>
    <row r="57" spans="1:8" ht="18.75" customHeight="1">
      <c r="A57" s="29">
        <v>50903</v>
      </c>
      <c r="B57" s="47" t="s">
        <v>302</v>
      </c>
      <c r="C57" s="31">
        <f t="shared" si="24"/>
        <v>2821</v>
      </c>
      <c r="D57" s="31">
        <v>2821</v>
      </c>
      <c r="E57" s="31">
        <v>0</v>
      </c>
      <c r="F57" s="31">
        <f t="shared" si="25"/>
        <v>35</v>
      </c>
      <c r="G57" s="31">
        <v>35</v>
      </c>
      <c r="H57" s="31"/>
    </row>
    <row r="58" spans="1:8" ht="18.75" customHeight="1">
      <c r="A58" s="29">
        <v>50905</v>
      </c>
      <c r="B58" s="47" t="s">
        <v>303</v>
      </c>
      <c r="C58" s="31">
        <f t="shared" si="24"/>
        <v>7824</v>
      </c>
      <c r="D58" s="31">
        <v>7824</v>
      </c>
      <c r="E58" s="31">
        <v>0</v>
      </c>
      <c r="F58" s="31">
        <f t="shared" si="25"/>
        <v>7824</v>
      </c>
      <c r="G58" s="31">
        <v>7824</v>
      </c>
      <c r="H58" s="31"/>
    </row>
    <row r="59" spans="1:8" ht="18.75" customHeight="1">
      <c r="A59" s="29">
        <v>50999</v>
      </c>
      <c r="B59" s="47" t="s">
        <v>304</v>
      </c>
      <c r="C59" s="31">
        <f t="shared" si="24"/>
        <v>8343</v>
      </c>
      <c r="D59" s="31">
        <v>8343</v>
      </c>
      <c r="E59" s="31">
        <v>0</v>
      </c>
      <c r="F59" s="48">
        <f t="shared" si="25"/>
        <v>5048</v>
      </c>
      <c r="G59" s="31">
        <v>5048</v>
      </c>
      <c r="H59" s="31"/>
    </row>
    <row r="60" spans="1:8" ht="18.75" customHeight="1">
      <c r="A60" s="29">
        <v>510</v>
      </c>
      <c r="B60" s="46" t="s">
        <v>305</v>
      </c>
      <c r="C60" s="31">
        <f aca="true" t="shared" si="26" ref="C60:H60">SUM(C61:C63)</f>
        <v>32216</v>
      </c>
      <c r="D60" s="31">
        <f t="shared" si="26"/>
        <v>32216</v>
      </c>
      <c r="E60" s="49">
        <f t="shared" si="26"/>
        <v>0</v>
      </c>
      <c r="F60" s="31">
        <f t="shared" si="26"/>
        <v>0</v>
      </c>
      <c r="G60" s="50">
        <f t="shared" si="26"/>
        <v>0</v>
      </c>
      <c r="H60" s="31">
        <f t="shared" si="26"/>
        <v>0</v>
      </c>
    </row>
    <row r="61" spans="1:8" ht="18.75" customHeight="1">
      <c r="A61" s="29">
        <v>51002</v>
      </c>
      <c r="B61" s="47" t="s">
        <v>306</v>
      </c>
      <c r="C61" s="31">
        <f aca="true" t="shared" si="27" ref="C61:C63">D61+E61</f>
        <v>32216</v>
      </c>
      <c r="D61" s="31">
        <v>32216</v>
      </c>
      <c r="E61" s="31">
        <v>0</v>
      </c>
      <c r="F61" s="51">
        <f aca="true" t="shared" si="28" ref="F61:F63">G61+H61</f>
        <v>0</v>
      </c>
      <c r="G61" s="31"/>
      <c r="H61" s="31"/>
    </row>
    <row r="62" spans="1:8" ht="18.75" customHeight="1">
      <c r="A62" s="29">
        <v>51003</v>
      </c>
      <c r="B62" s="47" t="s">
        <v>307</v>
      </c>
      <c r="C62" s="31">
        <f t="shared" si="27"/>
        <v>0</v>
      </c>
      <c r="D62" s="31">
        <v>0</v>
      </c>
      <c r="E62" s="31">
        <v>0</v>
      </c>
      <c r="F62" s="31">
        <f t="shared" si="28"/>
        <v>0</v>
      </c>
      <c r="G62" s="31">
        <v>0</v>
      </c>
      <c r="H62" s="31"/>
    </row>
    <row r="63" spans="1:8" ht="18.75" customHeight="1">
      <c r="A63" s="29">
        <v>51004</v>
      </c>
      <c r="B63" s="47" t="s">
        <v>308</v>
      </c>
      <c r="C63" s="31">
        <f t="shared" si="27"/>
        <v>0</v>
      </c>
      <c r="D63" s="31">
        <v>0</v>
      </c>
      <c r="E63" s="31">
        <v>0</v>
      </c>
      <c r="F63" s="31">
        <f t="shared" si="28"/>
        <v>0</v>
      </c>
      <c r="G63" s="31">
        <v>0</v>
      </c>
      <c r="H63" s="31"/>
    </row>
    <row r="64" spans="1:8" ht="18.75" customHeight="1">
      <c r="A64" s="29">
        <v>511</v>
      </c>
      <c r="B64" s="46" t="s">
        <v>309</v>
      </c>
      <c r="C64" s="31">
        <f aca="true" t="shared" si="29" ref="C64:H64">SUM(C65:C68)</f>
        <v>9446</v>
      </c>
      <c r="D64" s="31">
        <f t="shared" si="29"/>
        <v>9446</v>
      </c>
      <c r="E64" s="31">
        <f t="shared" si="29"/>
        <v>0</v>
      </c>
      <c r="F64" s="31">
        <f t="shared" si="29"/>
        <v>0</v>
      </c>
      <c r="G64" s="31">
        <f t="shared" si="29"/>
        <v>0</v>
      </c>
      <c r="H64" s="31">
        <f t="shared" si="29"/>
        <v>0</v>
      </c>
    </row>
    <row r="65" spans="1:8" ht="18.75" customHeight="1">
      <c r="A65" s="29">
        <v>51101</v>
      </c>
      <c r="B65" s="47" t="s">
        <v>310</v>
      </c>
      <c r="C65" s="31">
        <f aca="true" t="shared" si="30" ref="C65:C68">D65+E65</f>
        <v>9356</v>
      </c>
      <c r="D65" s="31">
        <v>9356</v>
      </c>
      <c r="E65" s="31">
        <v>0</v>
      </c>
      <c r="F65" s="31">
        <f aca="true" t="shared" si="31" ref="F65:F68">G65+H65</f>
        <v>0</v>
      </c>
      <c r="G65" s="31">
        <v>0</v>
      </c>
      <c r="H65" s="31"/>
    </row>
    <row r="66" spans="1:8" ht="18.75" customHeight="1">
      <c r="A66" s="29">
        <v>51102</v>
      </c>
      <c r="B66" s="47" t="s">
        <v>311</v>
      </c>
      <c r="C66" s="31">
        <f t="shared" si="30"/>
        <v>45</v>
      </c>
      <c r="D66" s="31">
        <v>45</v>
      </c>
      <c r="E66" s="31">
        <v>0</v>
      </c>
      <c r="F66" s="31">
        <f t="shared" si="31"/>
        <v>0</v>
      </c>
      <c r="G66" s="31">
        <v>0</v>
      </c>
      <c r="H66" s="31"/>
    </row>
    <row r="67" spans="1:8" ht="18.75" customHeight="1">
      <c r="A67" s="29">
        <v>51103</v>
      </c>
      <c r="B67" s="47" t="s">
        <v>312</v>
      </c>
      <c r="C67" s="31">
        <f t="shared" si="30"/>
        <v>45</v>
      </c>
      <c r="D67" s="31">
        <v>45</v>
      </c>
      <c r="E67" s="31">
        <v>0</v>
      </c>
      <c r="F67" s="31">
        <f t="shared" si="31"/>
        <v>0</v>
      </c>
      <c r="G67" s="31">
        <v>0</v>
      </c>
      <c r="H67" s="31"/>
    </row>
    <row r="68" spans="1:8" ht="18.75" customHeight="1">
      <c r="A68" s="29">
        <v>51104</v>
      </c>
      <c r="B68" s="47" t="s">
        <v>313</v>
      </c>
      <c r="C68" s="31">
        <f t="shared" si="30"/>
        <v>0</v>
      </c>
      <c r="D68" s="31">
        <v>0</v>
      </c>
      <c r="E68" s="31">
        <v>0</v>
      </c>
      <c r="F68" s="31">
        <f t="shared" si="31"/>
        <v>0</v>
      </c>
      <c r="G68" s="31">
        <v>0</v>
      </c>
      <c r="H68" s="31"/>
    </row>
    <row r="69" spans="1:8" ht="18.75" customHeight="1">
      <c r="A69" s="29">
        <v>599</v>
      </c>
      <c r="B69" s="46" t="s">
        <v>314</v>
      </c>
      <c r="C69" s="31">
        <f aca="true" t="shared" si="32" ref="C69:H69">SUM(C70:C74)</f>
        <v>2215</v>
      </c>
      <c r="D69" s="31">
        <f t="shared" si="32"/>
        <v>2215</v>
      </c>
      <c r="E69" s="31">
        <f t="shared" si="32"/>
        <v>0</v>
      </c>
      <c r="F69" s="31">
        <f t="shared" si="32"/>
        <v>2215</v>
      </c>
      <c r="G69" s="31">
        <f t="shared" si="32"/>
        <v>2215</v>
      </c>
      <c r="H69" s="31">
        <f t="shared" si="32"/>
        <v>0</v>
      </c>
    </row>
    <row r="70" spans="1:8" ht="18.75" customHeight="1">
      <c r="A70" s="29">
        <v>59907</v>
      </c>
      <c r="B70" s="47" t="s">
        <v>315</v>
      </c>
      <c r="C70" s="31">
        <f aca="true" t="shared" si="33" ref="C70:C74">D70+E70</f>
        <v>0</v>
      </c>
      <c r="D70" s="31"/>
      <c r="E70" s="31">
        <v>0</v>
      </c>
      <c r="F70" s="31">
        <f aca="true" t="shared" si="34" ref="F70:F74">G70+H70</f>
        <v>0</v>
      </c>
      <c r="G70" s="31">
        <v>0</v>
      </c>
      <c r="H70" s="31"/>
    </row>
    <row r="71" spans="1:8" ht="18.75" customHeight="1">
      <c r="A71" s="29">
        <v>59908</v>
      </c>
      <c r="B71" s="47" t="s">
        <v>316</v>
      </c>
      <c r="C71" s="31">
        <f t="shared" si="33"/>
        <v>2049</v>
      </c>
      <c r="D71" s="31">
        <v>2049</v>
      </c>
      <c r="E71" s="31">
        <v>0</v>
      </c>
      <c r="F71" s="31">
        <f t="shared" si="34"/>
        <v>2049</v>
      </c>
      <c r="G71" s="31">
        <v>2049</v>
      </c>
      <c r="H71" s="31"/>
    </row>
    <row r="72" spans="1:8" ht="18.75" customHeight="1">
      <c r="A72" s="29">
        <v>59909</v>
      </c>
      <c r="B72" s="47" t="s">
        <v>317</v>
      </c>
      <c r="C72" s="31">
        <f t="shared" si="33"/>
        <v>0</v>
      </c>
      <c r="D72" s="31"/>
      <c r="E72" s="31">
        <v>0</v>
      </c>
      <c r="F72" s="31">
        <f t="shared" si="34"/>
        <v>0</v>
      </c>
      <c r="G72" s="31">
        <v>0</v>
      </c>
      <c r="H72" s="31"/>
    </row>
    <row r="73" spans="1:8" ht="18.75" customHeight="1">
      <c r="A73" s="29">
        <v>59910</v>
      </c>
      <c r="B73" s="47" t="s">
        <v>318</v>
      </c>
      <c r="C73" s="31">
        <f t="shared" si="33"/>
        <v>0</v>
      </c>
      <c r="D73" s="31"/>
      <c r="E73" s="31">
        <v>0</v>
      </c>
      <c r="F73" s="31">
        <f t="shared" si="34"/>
        <v>0</v>
      </c>
      <c r="G73" s="31">
        <v>0</v>
      </c>
      <c r="H73" s="31"/>
    </row>
    <row r="74" spans="1:8" ht="18.75" customHeight="1">
      <c r="A74" s="29">
        <v>59999</v>
      </c>
      <c r="B74" s="47" t="s">
        <v>319</v>
      </c>
      <c r="C74" s="31">
        <f t="shared" si="33"/>
        <v>166</v>
      </c>
      <c r="D74" s="31">
        <v>166</v>
      </c>
      <c r="E74" s="31">
        <v>0</v>
      </c>
      <c r="F74" s="31">
        <f t="shared" si="34"/>
        <v>166</v>
      </c>
      <c r="G74" s="31">
        <v>166</v>
      </c>
      <c r="H74" s="31"/>
    </row>
  </sheetData>
  <sheetProtection/>
  <mergeCells count="8">
    <mergeCell ref="A2:H2"/>
    <mergeCell ref="A3:H3"/>
    <mergeCell ref="D4:E4"/>
    <mergeCell ref="G4:H4"/>
    <mergeCell ref="A4:A5"/>
    <mergeCell ref="B4:B5"/>
    <mergeCell ref="C4:C5"/>
    <mergeCell ref="F4:F5"/>
  </mergeCells>
  <printOptions horizontalCentered="1"/>
  <pageMargins left="0.59" right="0.39" top="0.7900000000000001" bottom="0.39" header="0" footer="0.11999999999999998"/>
  <pageSetup fitToHeight="0" fitToWidth="1" horizontalDpi="600" verticalDpi="600" orientation="portrait" scale="86"/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showGridLines="0" showZeros="0" workbookViewId="0" topLeftCell="A1">
      <selection activeCell="A2" sqref="A2:D2"/>
    </sheetView>
  </sheetViews>
  <sheetFormatPr defaultColWidth="9.125" defaultRowHeight="14.25"/>
  <cols>
    <col min="1" max="1" width="9.625" style="19" customWidth="1"/>
    <col min="2" max="2" width="53.75390625" style="19" customWidth="1"/>
    <col min="3" max="3" width="12.75390625" style="19" customWidth="1"/>
    <col min="4" max="4" width="12.75390625" style="2" customWidth="1"/>
    <col min="5" max="242" width="9.125" style="2" customWidth="1"/>
    <col min="243" max="16384" width="9.125" style="2" customWidth="1"/>
  </cols>
  <sheetData>
    <row r="1" spans="1:2" ht="14.25">
      <c r="A1" s="21" t="s">
        <v>320</v>
      </c>
      <c r="B1" s="21"/>
    </row>
    <row r="2" spans="1:4" s="19" customFormat="1" ht="38.25" customHeight="1">
      <c r="A2" s="6" t="s">
        <v>321</v>
      </c>
      <c r="B2" s="6"/>
      <c r="C2" s="6"/>
      <c r="D2" s="6"/>
    </row>
    <row r="3" spans="1:4" ht="27" customHeight="1">
      <c r="A3" s="22"/>
      <c r="B3" s="22"/>
      <c r="C3" s="22"/>
      <c r="D3" s="8" t="s">
        <v>101</v>
      </c>
    </row>
    <row r="4" spans="1:4" ht="27.75" customHeight="1">
      <c r="A4" s="23" t="s">
        <v>102</v>
      </c>
      <c r="B4" s="23" t="s">
        <v>103</v>
      </c>
      <c r="C4" s="24" t="s">
        <v>4</v>
      </c>
      <c r="D4" s="24" t="s">
        <v>5</v>
      </c>
    </row>
    <row r="5" spans="1:4" s="20" customFormat="1" ht="27.75" customHeight="1">
      <c r="A5" s="25"/>
      <c r="B5" s="26" t="s">
        <v>322</v>
      </c>
      <c r="C5" s="27">
        <v>123791</v>
      </c>
      <c r="D5" s="28"/>
    </row>
    <row r="6" spans="1:4" s="20" customFormat="1" ht="18.75" customHeight="1">
      <c r="A6" s="29">
        <v>207</v>
      </c>
      <c r="B6" s="30" t="s">
        <v>155</v>
      </c>
      <c r="C6" s="31">
        <v>34</v>
      </c>
      <c r="D6" s="28"/>
    </row>
    <row r="7" spans="1:4" s="20" customFormat="1" ht="18.75" customHeight="1">
      <c r="A7" s="29">
        <v>20707</v>
      </c>
      <c r="B7" s="30" t="s">
        <v>323</v>
      </c>
      <c r="C7" s="31">
        <v>34</v>
      </c>
      <c r="D7" s="28"/>
    </row>
    <row r="8" spans="1:4" s="20" customFormat="1" ht="18.75" customHeight="1">
      <c r="A8" s="29">
        <v>2070799</v>
      </c>
      <c r="B8" s="32" t="s">
        <v>324</v>
      </c>
      <c r="C8" s="31">
        <v>34</v>
      </c>
      <c r="D8" s="28"/>
    </row>
    <row r="9" spans="1:4" s="20" customFormat="1" ht="18.75" customHeight="1">
      <c r="A9" s="29">
        <v>208</v>
      </c>
      <c r="B9" s="30" t="s">
        <v>162</v>
      </c>
      <c r="C9" s="31">
        <v>1118</v>
      </c>
      <c r="D9" s="28"/>
    </row>
    <row r="10" spans="1:4" s="20" customFormat="1" ht="18.75" customHeight="1">
      <c r="A10" s="29">
        <v>20822</v>
      </c>
      <c r="B10" s="30" t="s">
        <v>325</v>
      </c>
      <c r="C10" s="31">
        <v>959</v>
      </c>
      <c r="D10" s="28"/>
    </row>
    <row r="11" spans="1:4" s="20" customFormat="1" ht="18.75" customHeight="1">
      <c r="A11" s="29">
        <v>2082201</v>
      </c>
      <c r="B11" s="32" t="s">
        <v>326</v>
      </c>
      <c r="C11" s="31">
        <v>557</v>
      </c>
      <c r="D11" s="28"/>
    </row>
    <row r="12" spans="1:4" s="20" customFormat="1" ht="18.75" customHeight="1">
      <c r="A12" s="29">
        <v>2082202</v>
      </c>
      <c r="B12" s="32" t="s">
        <v>327</v>
      </c>
      <c r="C12" s="31">
        <v>402</v>
      </c>
      <c r="D12" s="28"/>
    </row>
    <row r="13" spans="1:4" s="20" customFormat="1" ht="18.75" customHeight="1">
      <c r="A13" s="29">
        <v>20823</v>
      </c>
      <c r="B13" s="30" t="s">
        <v>328</v>
      </c>
      <c r="C13" s="31">
        <v>159</v>
      </c>
      <c r="D13" s="28"/>
    </row>
    <row r="14" spans="1:4" s="20" customFormat="1" ht="18.75" customHeight="1">
      <c r="A14" s="29">
        <v>2082302</v>
      </c>
      <c r="B14" s="32" t="s">
        <v>327</v>
      </c>
      <c r="C14" s="31">
        <v>159</v>
      </c>
      <c r="D14" s="28"/>
    </row>
    <row r="15" spans="1:4" s="20" customFormat="1" ht="18.75" customHeight="1">
      <c r="A15" s="29">
        <v>212</v>
      </c>
      <c r="B15" s="30" t="s">
        <v>198</v>
      </c>
      <c r="C15" s="31">
        <v>78549</v>
      </c>
      <c r="D15" s="28"/>
    </row>
    <row r="16" spans="1:4" s="20" customFormat="1" ht="18.75" customHeight="1">
      <c r="A16" s="29">
        <v>21208</v>
      </c>
      <c r="B16" s="30" t="s">
        <v>329</v>
      </c>
      <c r="C16" s="31">
        <v>76202</v>
      </c>
      <c r="D16" s="28"/>
    </row>
    <row r="17" spans="1:4" s="20" customFormat="1" ht="18.75" customHeight="1">
      <c r="A17" s="29">
        <v>2120801</v>
      </c>
      <c r="B17" s="32" t="s">
        <v>330</v>
      </c>
      <c r="C17" s="31">
        <v>34607</v>
      </c>
      <c r="D17" s="28"/>
    </row>
    <row r="18" spans="1:4" s="20" customFormat="1" ht="18.75" customHeight="1">
      <c r="A18" s="29">
        <v>2120802</v>
      </c>
      <c r="B18" s="32" t="s">
        <v>331</v>
      </c>
      <c r="C18" s="31">
        <v>11490</v>
      </c>
      <c r="D18" s="28"/>
    </row>
    <row r="19" spans="1:4" s="20" customFormat="1" ht="18.75" customHeight="1">
      <c r="A19" s="29">
        <v>2120803</v>
      </c>
      <c r="B19" s="32" t="s">
        <v>332</v>
      </c>
      <c r="C19" s="31">
        <v>9079</v>
      </c>
      <c r="D19" s="28"/>
    </row>
    <row r="20" spans="1:4" s="20" customFormat="1" ht="18.75" customHeight="1">
      <c r="A20" s="29">
        <v>2120804</v>
      </c>
      <c r="B20" s="32" t="s">
        <v>333</v>
      </c>
      <c r="C20" s="31">
        <v>4411</v>
      </c>
      <c r="D20" s="28"/>
    </row>
    <row r="21" spans="1:4" s="20" customFormat="1" ht="18.75" customHeight="1">
      <c r="A21" s="29">
        <v>2120805</v>
      </c>
      <c r="B21" s="32" t="s">
        <v>334</v>
      </c>
      <c r="C21" s="31">
        <v>861</v>
      </c>
      <c r="D21" s="28"/>
    </row>
    <row r="22" spans="1:4" s="20" customFormat="1" ht="18.75" customHeight="1">
      <c r="A22" s="29">
        <v>2120806</v>
      </c>
      <c r="B22" s="32" t="s">
        <v>335</v>
      </c>
      <c r="C22" s="31">
        <v>568</v>
      </c>
      <c r="D22" s="28"/>
    </row>
    <row r="23" spans="1:4" s="20" customFormat="1" ht="18.75" customHeight="1">
      <c r="A23" s="29">
        <v>2120810</v>
      </c>
      <c r="B23" s="32" t="s">
        <v>336</v>
      </c>
      <c r="C23" s="31">
        <v>5791</v>
      </c>
      <c r="D23" s="28"/>
    </row>
    <row r="24" spans="1:4" s="20" customFormat="1" ht="18.75" customHeight="1">
      <c r="A24" s="29">
        <v>2120816</v>
      </c>
      <c r="B24" s="32" t="s">
        <v>337</v>
      </c>
      <c r="C24" s="31">
        <v>2336</v>
      </c>
      <c r="D24" s="28"/>
    </row>
    <row r="25" spans="1:4" s="20" customFormat="1" ht="18.75" customHeight="1">
      <c r="A25" s="29">
        <v>2120899</v>
      </c>
      <c r="B25" s="32" t="s">
        <v>338</v>
      </c>
      <c r="C25" s="31">
        <v>7059</v>
      </c>
      <c r="D25" s="28"/>
    </row>
    <row r="26" spans="1:4" s="20" customFormat="1" ht="18.75" customHeight="1">
      <c r="A26" s="29">
        <v>21210</v>
      </c>
      <c r="B26" s="30" t="s">
        <v>339</v>
      </c>
      <c r="C26" s="31">
        <v>519</v>
      </c>
      <c r="D26" s="28"/>
    </row>
    <row r="27" spans="1:4" s="20" customFormat="1" ht="18.75" customHeight="1">
      <c r="A27" s="29">
        <v>2121002</v>
      </c>
      <c r="B27" s="32" t="s">
        <v>331</v>
      </c>
      <c r="C27" s="31">
        <v>72</v>
      </c>
      <c r="D27" s="28"/>
    </row>
    <row r="28" spans="1:4" s="20" customFormat="1" ht="18.75" customHeight="1">
      <c r="A28" s="29">
        <v>2121099</v>
      </c>
      <c r="B28" s="32" t="s">
        <v>340</v>
      </c>
      <c r="C28" s="31">
        <v>447</v>
      </c>
      <c r="D28" s="28"/>
    </row>
    <row r="29" spans="1:4" s="20" customFormat="1" ht="18.75" customHeight="1">
      <c r="A29" s="29">
        <v>21213</v>
      </c>
      <c r="B29" s="30" t="s">
        <v>341</v>
      </c>
      <c r="C29" s="31">
        <v>1646</v>
      </c>
      <c r="D29" s="28"/>
    </row>
    <row r="30" spans="1:4" s="20" customFormat="1" ht="18.75" customHeight="1">
      <c r="A30" s="29">
        <v>2121301</v>
      </c>
      <c r="B30" s="32" t="s">
        <v>342</v>
      </c>
      <c r="C30" s="31">
        <v>976</v>
      </c>
      <c r="D30" s="28"/>
    </row>
    <row r="31" spans="1:4" s="20" customFormat="1" ht="18.75" customHeight="1">
      <c r="A31" s="29">
        <v>2121302</v>
      </c>
      <c r="B31" s="32" t="s">
        <v>343</v>
      </c>
      <c r="C31" s="31">
        <v>670</v>
      </c>
      <c r="D31" s="28"/>
    </row>
    <row r="32" spans="1:4" s="20" customFormat="1" ht="18.75" customHeight="1">
      <c r="A32" s="29">
        <v>21214</v>
      </c>
      <c r="B32" s="30" t="s">
        <v>344</v>
      </c>
      <c r="C32" s="31">
        <v>182</v>
      </c>
      <c r="D32" s="28"/>
    </row>
    <row r="33" spans="1:4" s="20" customFormat="1" ht="18.75" customHeight="1">
      <c r="A33" s="29">
        <v>2121401</v>
      </c>
      <c r="B33" s="32" t="s">
        <v>345</v>
      </c>
      <c r="C33" s="31">
        <v>182</v>
      </c>
      <c r="D33" s="28"/>
    </row>
    <row r="34" spans="1:4" s="20" customFormat="1" ht="18.75" customHeight="1">
      <c r="A34" s="29">
        <v>213</v>
      </c>
      <c r="B34" s="30" t="s">
        <v>204</v>
      </c>
      <c r="C34" s="31">
        <v>189</v>
      </c>
      <c r="D34" s="28"/>
    </row>
    <row r="35" spans="1:4" s="20" customFormat="1" ht="18.75" customHeight="1">
      <c r="A35" s="29">
        <v>21366</v>
      </c>
      <c r="B35" s="30" t="s">
        <v>346</v>
      </c>
      <c r="C35" s="31">
        <v>189</v>
      </c>
      <c r="D35" s="28"/>
    </row>
    <row r="36" spans="1:4" s="20" customFormat="1" ht="18.75" customHeight="1">
      <c r="A36" s="29">
        <v>2136601</v>
      </c>
      <c r="B36" s="32" t="s">
        <v>327</v>
      </c>
      <c r="C36" s="31">
        <v>189</v>
      </c>
      <c r="D36" s="28"/>
    </row>
    <row r="37" spans="1:4" s="20" customFormat="1" ht="18.75" customHeight="1">
      <c r="A37" s="29">
        <v>229</v>
      </c>
      <c r="B37" s="30" t="s">
        <v>314</v>
      </c>
      <c r="C37" s="31">
        <v>38073</v>
      </c>
      <c r="D37" s="28"/>
    </row>
    <row r="38" spans="1:4" s="20" customFormat="1" ht="18.75" customHeight="1">
      <c r="A38" s="29">
        <v>22904</v>
      </c>
      <c r="B38" s="30" t="s">
        <v>347</v>
      </c>
      <c r="C38" s="31">
        <v>35928</v>
      </c>
      <c r="D38" s="28"/>
    </row>
    <row r="39" spans="1:4" s="20" customFormat="1" ht="18.75" customHeight="1">
      <c r="A39" s="29">
        <v>2290402</v>
      </c>
      <c r="B39" s="32" t="s">
        <v>348</v>
      </c>
      <c r="C39" s="31">
        <v>35928</v>
      </c>
      <c r="D39" s="28"/>
    </row>
    <row r="40" spans="1:4" s="20" customFormat="1" ht="18.75" customHeight="1">
      <c r="A40" s="29">
        <v>22960</v>
      </c>
      <c r="B40" s="30" t="s">
        <v>349</v>
      </c>
      <c r="C40" s="31">
        <v>2145</v>
      </c>
      <c r="D40" s="28"/>
    </row>
    <row r="41" spans="1:4" s="20" customFormat="1" ht="18.75" customHeight="1">
      <c r="A41" s="29">
        <v>2296002</v>
      </c>
      <c r="B41" s="32" t="s">
        <v>350</v>
      </c>
      <c r="C41" s="31">
        <v>862</v>
      </c>
      <c r="D41" s="28"/>
    </row>
    <row r="42" spans="1:4" s="20" customFormat="1" ht="18.75" customHeight="1">
      <c r="A42" s="29">
        <v>2296003</v>
      </c>
      <c r="B42" s="32" t="s">
        <v>351</v>
      </c>
      <c r="C42" s="31">
        <v>302</v>
      </c>
      <c r="D42" s="28"/>
    </row>
    <row r="43" spans="1:4" s="20" customFormat="1" ht="18.75" customHeight="1">
      <c r="A43" s="29">
        <v>2296006</v>
      </c>
      <c r="B43" s="32" t="s">
        <v>352</v>
      </c>
      <c r="C43" s="31">
        <v>156</v>
      </c>
      <c r="D43" s="28"/>
    </row>
    <row r="44" spans="1:4" s="20" customFormat="1" ht="18.75" customHeight="1">
      <c r="A44" s="29">
        <v>2296099</v>
      </c>
      <c r="B44" s="32" t="s">
        <v>353</v>
      </c>
      <c r="C44" s="31">
        <v>825</v>
      </c>
      <c r="D44" s="28"/>
    </row>
    <row r="45" spans="1:4" s="20" customFormat="1" ht="18.75" customHeight="1">
      <c r="A45" s="29">
        <v>232</v>
      </c>
      <c r="B45" s="30" t="s">
        <v>246</v>
      </c>
      <c r="C45" s="31">
        <v>5733</v>
      </c>
      <c r="D45" s="28"/>
    </row>
    <row r="46" spans="1:4" s="20" customFormat="1" ht="18.75" customHeight="1">
      <c r="A46" s="29">
        <v>23204</v>
      </c>
      <c r="B46" s="30" t="s">
        <v>354</v>
      </c>
      <c r="C46" s="31">
        <v>5733</v>
      </c>
      <c r="D46" s="28"/>
    </row>
    <row r="47" spans="1:4" s="20" customFormat="1" ht="18.75" customHeight="1">
      <c r="A47" s="29">
        <v>2320411</v>
      </c>
      <c r="B47" s="32" t="s">
        <v>355</v>
      </c>
      <c r="C47" s="31">
        <v>1232</v>
      </c>
      <c r="D47" s="28"/>
    </row>
    <row r="48" spans="1:4" s="20" customFormat="1" ht="18.75" customHeight="1">
      <c r="A48" s="29">
        <v>2320431</v>
      </c>
      <c r="B48" s="32" t="s">
        <v>356</v>
      </c>
      <c r="C48" s="31">
        <v>1743</v>
      </c>
      <c r="D48" s="28"/>
    </row>
    <row r="49" spans="1:4" s="20" customFormat="1" ht="18.75" customHeight="1">
      <c r="A49" s="29">
        <v>2320432</v>
      </c>
      <c r="B49" s="32" t="s">
        <v>357</v>
      </c>
      <c r="C49" s="31">
        <v>726</v>
      </c>
      <c r="D49" s="28"/>
    </row>
    <row r="50" spans="1:4" s="20" customFormat="1" ht="18.75" customHeight="1">
      <c r="A50" s="29">
        <v>2320498</v>
      </c>
      <c r="B50" s="32" t="s">
        <v>358</v>
      </c>
      <c r="C50" s="31">
        <v>2032</v>
      </c>
      <c r="D50" s="28"/>
    </row>
    <row r="51" spans="1:4" s="20" customFormat="1" ht="18.75" customHeight="1">
      <c r="A51" s="29">
        <v>233</v>
      </c>
      <c r="B51" s="30" t="s">
        <v>248</v>
      </c>
      <c r="C51" s="31">
        <v>95</v>
      </c>
      <c r="D51" s="28"/>
    </row>
    <row r="52" spans="1:4" s="20" customFormat="1" ht="18.75" customHeight="1">
      <c r="A52" s="29">
        <v>23304</v>
      </c>
      <c r="B52" s="30" t="s">
        <v>359</v>
      </c>
      <c r="C52" s="31">
        <v>95</v>
      </c>
      <c r="D52" s="28"/>
    </row>
    <row r="53" spans="1:4" s="20" customFormat="1" ht="18.75" customHeight="1">
      <c r="A53" s="29">
        <v>2330498</v>
      </c>
      <c r="B53" s="32" t="s">
        <v>360</v>
      </c>
      <c r="C53" s="31">
        <v>95</v>
      </c>
      <c r="D53" s="28"/>
    </row>
  </sheetData>
  <sheetProtection/>
  <autoFilter ref="A4:D53"/>
  <mergeCells count="2">
    <mergeCell ref="A2:D2"/>
    <mergeCell ref="A3:C3"/>
  </mergeCells>
  <printOptions horizontalCentered="1"/>
  <pageMargins left="0.39" right="0.39" top="0.59" bottom="0.39" header="0" footer="0.39"/>
  <pageSetup firstPageNumber="0" useFirstPageNumber="1" fitToHeight="0" horizontalDpi="600" verticalDpi="600" orientation="portrait" pageOrder="overThenDown" paperSize="9" scale="90"/>
  <rowBreaks count="1" manualBreakCount="1">
    <brk id="36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Q60"/>
  <sheetViews>
    <sheetView view="pageBreakPreview" zoomScaleSheetLayoutView="100" workbookViewId="0" topLeftCell="A1">
      <selection activeCell="A27" sqref="A27:IV27"/>
    </sheetView>
  </sheetViews>
  <sheetFormatPr defaultColWidth="9.125" defaultRowHeight="14.25"/>
  <cols>
    <col min="1" max="1" width="47.375" style="3" customWidth="1"/>
    <col min="2" max="2" width="17.375" style="3" customWidth="1"/>
    <col min="3" max="3" width="17.375" style="1" customWidth="1"/>
    <col min="4" max="240" width="9.125" style="3" customWidth="1"/>
    <col min="241" max="244" width="9.125" style="1" customWidth="1"/>
    <col min="245" max="16384" width="9.125" style="4" customWidth="1"/>
  </cols>
  <sheetData>
    <row r="1" spans="1:251" s="1" customFormat="1" ht="14.25">
      <c r="A1" s="5" t="s">
        <v>361</v>
      </c>
      <c r="B1" s="3"/>
      <c r="IK1" s="4"/>
      <c r="IL1" s="4"/>
      <c r="IM1" s="4"/>
      <c r="IN1" s="4"/>
      <c r="IO1" s="4"/>
      <c r="IP1" s="4"/>
      <c r="IQ1" s="4"/>
    </row>
    <row r="2" spans="1:251" s="1" customFormat="1" ht="33.75" customHeight="1">
      <c r="A2" s="6" t="s">
        <v>362</v>
      </c>
      <c r="B2" s="6"/>
      <c r="C2" s="6"/>
      <c r="IK2" s="4"/>
      <c r="IL2" s="4"/>
      <c r="IM2" s="4"/>
      <c r="IN2" s="4"/>
      <c r="IO2" s="4"/>
      <c r="IP2" s="4"/>
      <c r="IQ2" s="4"/>
    </row>
    <row r="3" spans="1:251" s="1" customFormat="1" ht="28.5" customHeight="1">
      <c r="A3" s="7"/>
      <c r="B3" s="7"/>
      <c r="C3" s="8" t="s">
        <v>101</v>
      </c>
      <c r="IK3" s="4"/>
      <c r="IL3" s="4"/>
      <c r="IM3" s="4"/>
      <c r="IN3" s="4"/>
      <c r="IO3" s="4"/>
      <c r="IP3" s="4"/>
      <c r="IQ3" s="4"/>
    </row>
    <row r="4" spans="1:251" s="1" customFormat="1" ht="27.75" customHeight="1">
      <c r="A4" s="9" t="s">
        <v>363</v>
      </c>
      <c r="B4" s="9" t="s">
        <v>65</v>
      </c>
      <c r="C4" s="9" t="s">
        <v>5</v>
      </c>
      <c r="IK4" s="4"/>
      <c r="IL4" s="4"/>
      <c r="IM4" s="4"/>
      <c r="IN4" s="4"/>
      <c r="IO4" s="4"/>
      <c r="IP4" s="4"/>
      <c r="IQ4" s="4"/>
    </row>
    <row r="5" spans="1:251" s="1" customFormat="1" ht="27.75" customHeight="1">
      <c r="A5" s="11" t="s">
        <v>364</v>
      </c>
      <c r="B5" s="12"/>
      <c r="C5" s="13"/>
      <c r="IK5" s="4"/>
      <c r="IL5" s="4"/>
      <c r="IM5" s="4"/>
      <c r="IN5" s="4"/>
      <c r="IO5" s="4"/>
      <c r="IP5" s="4"/>
      <c r="IQ5" s="4"/>
    </row>
    <row r="6" spans="1:251" s="1" customFormat="1" ht="27.75" customHeight="1">
      <c r="A6" s="14" t="s">
        <v>365</v>
      </c>
      <c r="B6" s="15">
        <f>+B7+B13+B14</f>
        <v>419808.95</v>
      </c>
      <c r="C6" s="13"/>
      <c r="IK6" s="4"/>
      <c r="IL6" s="4"/>
      <c r="IM6" s="4"/>
      <c r="IN6" s="4"/>
      <c r="IO6" s="4"/>
      <c r="IP6" s="4"/>
      <c r="IQ6" s="4"/>
    </row>
    <row r="7" spans="1:251" s="1" customFormat="1" ht="27.75" customHeight="1">
      <c r="A7" s="14" t="s">
        <v>366</v>
      </c>
      <c r="B7" s="15">
        <f>+B8+B10</f>
        <v>419619.95</v>
      </c>
      <c r="C7" s="13"/>
      <c r="IK7" s="4"/>
      <c r="IL7" s="4"/>
      <c r="IM7" s="4"/>
      <c r="IN7" s="4"/>
      <c r="IO7" s="4"/>
      <c r="IP7" s="4"/>
      <c r="IQ7" s="4"/>
    </row>
    <row r="8" spans="1:251" s="1" customFormat="1" ht="27.75" customHeight="1">
      <c r="A8" s="14" t="s">
        <v>367</v>
      </c>
      <c r="B8" s="15">
        <v>263835.95</v>
      </c>
      <c r="C8" s="13" t="s">
        <v>368</v>
      </c>
      <c r="IK8" s="4"/>
      <c r="IL8" s="4"/>
      <c r="IM8" s="4"/>
      <c r="IN8" s="4"/>
      <c r="IO8" s="4"/>
      <c r="IP8" s="4"/>
      <c r="IQ8" s="4"/>
    </row>
    <row r="9" spans="1:251" s="2" customFormat="1" ht="27.75" customHeight="1">
      <c r="A9" s="14" t="s">
        <v>369</v>
      </c>
      <c r="B9" s="15">
        <v>1922.95</v>
      </c>
      <c r="C9" s="13" t="s">
        <v>368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4"/>
      <c r="IL9" s="4"/>
      <c r="IM9" s="4"/>
      <c r="IN9" s="4"/>
      <c r="IO9" s="4"/>
      <c r="IP9" s="4"/>
      <c r="IQ9" s="4"/>
    </row>
    <row r="10" spans="1:251" s="1" customFormat="1" ht="27.75" customHeight="1">
      <c r="A10" s="14" t="s">
        <v>370</v>
      </c>
      <c r="B10" s="15">
        <v>155784</v>
      </c>
      <c r="C10" s="13"/>
      <c r="IK10" s="4"/>
      <c r="IL10" s="4"/>
      <c r="IM10" s="4"/>
      <c r="IN10" s="4"/>
      <c r="IO10" s="4"/>
      <c r="IP10" s="4"/>
      <c r="IQ10" s="4"/>
    </row>
    <row r="11" spans="1:251" s="2" customFormat="1" ht="27.75" customHeight="1">
      <c r="A11" s="14" t="s">
        <v>371</v>
      </c>
      <c r="B11" s="15">
        <v>50300</v>
      </c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4"/>
      <c r="IL11" s="4"/>
      <c r="IM11" s="4"/>
      <c r="IN11" s="4"/>
      <c r="IO11" s="4"/>
      <c r="IP11" s="4"/>
      <c r="IQ11" s="4"/>
    </row>
    <row r="12" spans="1:251" s="2" customFormat="1" ht="27.75" customHeight="1">
      <c r="A12" s="14" t="s">
        <v>372</v>
      </c>
      <c r="B12" s="15">
        <v>20000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4"/>
      <c r="IL12" s="4"/>
      <c r="IM12" s="4"/>
      <c r="IN12" s="4"/>
      <c r="IO12" s="4"/>
      <c r="IP12" s="4"/>
      <c r="IQ12" s="4"/>
    </row>
    <row r="13" spans="1:251" s="1" customFormat="1" ht="27.75" customHeight="1">
      <c r="A13" s="14" t="s">
        <v>373</v>
      </c>
      <c r="B13" s="15">
        <v>189</v>
      </c>
      <c r="C13" s="13"/>
      <c r="IK13" s="4"/>
      <c r="IL13" s="4"/>
      <c r="IM13" s="4"/>
      <c r="IN13" s="4"/>
      <c r="IO13" s="4"/>
      <c r="IP13" s="4"/>
      <c r="IQ13" s="4"/>
    </row>
    <row r="14" spans="1:251" s="1" customFormat="1" ht="27.75" customHeight="1">
      <c r="A14" s="14" t="s">
        <v>374</v>
      </c>
      <c r="B14" s="15"/>
      <c r="C14" s="13"/>
      <c r="IK14" s="4"/>
      <c r="IL14" s="4"/>
      <c r="IM14" s="4"/>
      <c r="IN14" s="4"/>
      <c r="IO14" s="4"/>
      <c r="IP14" s="4"/>
      <c r="IQ14" s="4"/>
    </row>
    <row r="15" spans="1:251" s="1" customFormat="1" ht="27.75" customHeight="1">
      <c r="A15" s="14" t="s">
        <v>375</v>
      </c>
      <c r="B15" s="15">
        <f>+B16+B22+B23</f>
        <v>129420</v>
      </c>
      <c r="C15" s="13"/>
      <c r="IK15" s="4"/>
      <c r="IL15" s="4"/>
      <c r="IM15" s="4"/>
      <c r="IN15" s="4"/>
      <c r="IO15" s="4"/>
      <c r="IP15" s="4"/>
      <c r="IQ15" s="4"/>
    </row>
    <row r="16" spans="1:251" s="2" customFormat="1" ht="27.75" customHeight="1">
      <c r="A16" s="14" t="s">
        <v>366</v>
      </c>
      <c r="B16" s="15">
        <f>+B17+B19</f>
        <v>129420</v>
      </c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4"/>
      <c r="IL16" s="4"/>
      <c r="IM16" s="4"/>
      <c r="IN16" s="4"/>
      <c r="IO16" s="4"/>
      <c r="IP16" s="4"/>
      <c r="IQ16" s="4"/>
    </row>
    <row r="17" spans="1:251" s="2" customFormat="1" ht="27.75" customHeight="1">
      <c r="A17" s="14" t="s">
        <v>367</v>
      </c>
      <c r="B17" s="15">
        <v>40370</v>
      </c>
      <c r="C17" s="1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4"/>
      <c r="IL17" s="4"/>
      <c r="IM17" s="4"/>
      <c r="IN17" s="4"/>
      <c r="IO17" s="4"/>
      <c r="IP17" s="4"/>
      <c r="IQ17" s="4"/>
    </row>
    <row r="18" spans="1:251" s="2" customFormat="1" ht="27.75" customHeight="1">
      <c r="A18" s="14" t="s">
        <v>369</v>
      </c>
      <c r="B18" s="15"/>
      <c r="C18" s="1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4"/>
      <c r="IL18" s="4"/>
      <c r="IM18" s="4"/>
      <c r="IN18" s="4"/>
      <c r="IO18" s="4"/>
      <c r="IP18" s="4"/>
      <c r="IQ18" s="4"/>
    </row>
    <row r="19" spans="1:251" s="2" customFormat="1" ht="27.75" customHeight="1">
      <c r="A19" s="14" t="s">
        <v>370</v>
      </c>
      <c r="B19" s="15">
        <v>89050</v>
      </c>
      <c r="C19" s="1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4"/>
      <c r="IL19" s="4"/>
      <c r="IM19" s="4"/>
      <c r="IN19" s="4"/>
      <c r="IO19" s="4"/>
      <c r="IP19" s="4"/>
      <c r="IQ19" s="4"/>
    </row>
    <row r="20" spans="1:251" s="2" customFormat="1" ht="27.75" customHeight="1">
      <c r="A20" s="14" t="s">
        <v>371</v>
      </c>
      <c r="B20" s="15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4"/>
      <c r="IL20" s="4"/>
      <c r="IM20" s="4"/>
      <c r="IN20" s="4"/>
      <c r="IO20" s="4"/>
      <c r="IP20" s="4"/>
      <c r="IQ20" s="4"/>
    </row>
    <row r="21" spans="1:251" s="2" customFormat="1" ht="27.75" customHeight="1">
      <c r="A21" s="14" t="s">
        <v>372</v>
      </c>
      <c r="B21" s="15"/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4"/>
      <c r="IL21" s="4"/>
      <c r="IM21" s="4"/>
      <c r="IN21" s="4"/>
      <c r="IO21" s="4"/>
      <c r="IP21" s="4"/>
      <c r="IQ21" s="4"/>
    </row>
    <row r="22" spans="1:251" s="2" customFormat="1" ht="27.75" customHeight="1">
      <c r="A22" s="14" t="s">
        <v>373</v>
      </c>
      <c r="B22" s="15"/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4"/>
      <c r="IL22" s="4"/>
      <c r="IM22" s="4"/>
      <c r="IN22" s="4"/>
      <c r="IO22" s="4"/>
      <c r="IP22" s="4"/>
      <c r="IQ22" s="4"/>
    </row>
    <row r="23" spans="1:251" s="2" customFormat="1" ht="27.75" customHeight="1">
      <c r="A23" s="14" t="s">
        <v>374</v>
      </c>
      <c r="B23" s="15"/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4"/>
      <c r="IL23" s="4"/>
      <c r="IM23" s="4"/>
      <c r="IN23" s="4"/>
      <c r="IO23" s="4"/>
      <c r="IP23" s="4"/>
      <c r="IQ23" s="4"/>
    </row>
    <row r="24" spans="1:251" s="1" customFormat="1" ht="27.75" customHeight="1">
      <c r="A24" s="14" t="s">
        <v>376</v>
      </c>
      <c r="B24" s="15">
        <f>+B25+B31+B32</f>
        <v>32649</v>
      </c>
      <c r="C24" s="13"/>
      <c r="IK24" s="4"/>
      <c r="IL24" s="4"/>
      <c r="IM24" s="4"/>
      <c r="IN24" s="4"/>
      <c r="IO24" s="4"/>
      <c r="IP24" s="4"/>
      <c r="IQ24" s="4"/>
    </row>
    <row r="25" spans="1:251" s="2" customFormat="1" ht="27.75" customHeight="1">
      <c r="A25" s="14" t="s">
        <v>366</v>
      </c>
      <c r="B25" s="15">
        <f>B26+B28</f>
        <v>32649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4"/>
      <c r="IL25" s="4"/>
      <c r="IM25" s="4"/>
      <c r="IN25" s="4"/>
      <c r="IO25" s="4"/>
      <c r="IP25" s="4"/>
      <c r="IQ25" s="4"/>
    </row>
    <row r="26" spans="1:251" s="2" customFormat="1" ht="27.75" customHeight="1">
      <c r="A26" s="14" t="s">
        <v>367</v>
      </c>
      <c r="B26" s="15">
        <v>25149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4"/>
      <c r="IL26" s="4"/>
      <c r="IM26" s="4"/>
      <c r="IN26" s="4"/>
      <c r="IO26" s="4"/>
      <c r="IP26" s="4"/>
      <c r="IQ26" s="4"/>
    </row>
    <row r="27" spans="1:251" s="2" customFormat="1" ht="42.75" customHeight="1">
      <c r="A27" s="14" t="s">
        <v>369</v>
      </c>
      <c r="B27" s="15">
        <v>43</v>
      </c>
      <c r="C27" s="13" t="s">
        <v>377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4"/>
      <c r="IL27" s="4"/>
      <c r="IM27" s="4"/>
      <c r="IN27" s="4"/>
      <c r="IO27" s="4"/>
      <c r="IP27" s="4"/>
      <c r="IQ27" s="4"/>
    </row>
    <row r="28" spans="1:251" s="2" customFormat="1" ht="27.75" customHeight="1">
      <c r="A28" s="14" t="s">
        <v>370</v>
      </c>
      <c r="B28" s="15">
        <v>7500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4"/>
      <c r="IL28" s="4"/>
      <c r="IM28" s="4"/>
      <c r="IN28" s="4"/>
      <c r="IO28" s="4"/>
      <c r="IP28" s="4"/>
      <c r="IQ28" s="4"/>
    </row>
    <row r="29" spans="1:251" s="2" customFormat="1" ht="27.75" customHeight="1">
      <c r="A29" s="14" t="s">
        <v>371</v>
      </c>
      <c r="B29" s="15">
        <v>0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4"/>
      <c r="IL29" s="4"/>
      <c r="IM29" s="4"/>
      <c r="IN29" s="4"/>
      <c r="IO29" s="4"/>
      <c r="IP29" s="4"/>
      <c r="IQ29" s="4"/>
    </row>
    <row r="30" spans="1:251" s="2" customFormat="1" ht="27.75" customHeight="1">
      <c r="A30" s="14" t="s">
        <v>372</v>
      </c>
      <c r="B30" s="15">
        <v>0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4"/>
      <c r="IL30" s="4"/>
      <c r="IM30" s="4"/>
      <c r="IN30" s="4"/>
      <c r="IO30" s="4"/>
      <c r="IP30" s="4"/>
      <c r="IQ30" s="4"/>
    </row>
    <row r="31" spans="1:251" s="2" customFormat="1" ht="27.75" customHeight="1">
      <c r="A31" s="14" t="s">
        <v>373</v>
      </c>
      <c r="B31" s="15">
        <v>0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4"/>
      <c r="IL31" s="4"/>
      <c r="IM31" s="4"/>
      <c r="IN31" s="4"/>
      <c r="IO31" s="4"/>
      <c r="IP31" s="4"/>
      <c r="IQ31" s="4"/>
    </row>
    <row r="32" spans="1:251" s="2" customFormat="1" ht="27.75" customHeight="1">
      <c r="A32" s="14" t="s">
        <v>374</v>
      </c>
      <c r="B32" s="15">
        <v>0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4"/>
      <c r="IL32" s="4"/>
      <c r="IM32" s="4"/>
      <c r="IN32" s="4"/>
      <c r="IO32" s="4"/>
      <c r="IP32" s="4"/>
      <c r="IQ32" s="4"/>
    </row>
    <row r="33" spans="1:251" s="1" customFormat="1" ht="27.75" customHeight="1">
      <c r="A33" s="14" t="s">
        <v>378</v>
      </c>
      <c r="B33" s="15">
        <f>+B34+B40+B41</f>
        <v>516579.95</v>
      </c>
      <c r="C33" s="13"/>
      <c r="IK33" s="4"/>
      <c r="IL33" s="4"/>
      <c r="IM33" s="4"/>
      <c r="IN33" s="4"/>
      <c r="IO33" s="4"/>
      <c r="IP33" s="4"/>
      <c r="IQ33" s="4"/>
    </row>
    <row r="34" spans="1:251" s="2" customFormat="1" ht="27.75" customHeight="1">
      <c r="A34" s="14" t="s">
        <v>366</v>
      </c>
      <c r="B34" s="15">
        <f>+B35+B37</f>
        <v>516390.95</v>
      </c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4"/>
      <c r="IL34" s="4"/>
      <c r="IM34" s="4"/>
      <c r="IN34" s="4"/>
      <c r="IO34" s="4"/>
      <c r="IP34" s="4"/>
      <c r="IQ34" s="4"/>
    </row>
    <row r="35" spans="1:251" s="2" customFormat="1" ht="27.75" customHeight="1">
      <c r="A35" s="14" t="s">
        <v>367</v>
      </c>
      <c r="B35" s="15">
        <f>+B8+B17-B26</f>
        <v>279056.95</v>
      </c>
      <c r="C35" s="1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4"/>
      <c r="IL35" s="4"/>
      <c r="IM35" s="4"/>
      <c r="IN35" s="4"/>
      <c r="IO35" s="4"/>
      <c r="IP35" s="4"/>
      <c r="IQ35" s="4"/>
    </row>
    <row r="36" spans="1:251" s="2" customFormat="1" ht="27.75" customHeight="1">
      <c r="A36" s="14" t="s">
        <v>369</v>
      </c>
      <c r="B36" s="15">
        <f>+B9+B18-B27</f>
        <v>1879.95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4"/>
      <c r="IL36" s="4"/>
      <c r="IM36" s="4"/>
      <c r="IN36" s="4"/>
      <c r="IO36" s="4"/>
      <c r="IP36" s="4"/>
      <c r="IQ36" s="4"/>
    </row>
    <row r="37" spans="1:251" s="2" customFormat="1" ht="27.75" customHeight="1">
      <c r="A37" s="14" t="s">
        <v>370</v>
      </c>
      <c r="B37" s="15">
        <f aca="true" t="shared" si="0" ref="B35:B37">+B10+B19-B28</f>
        <v>237334</v>
      </c>
      <c r="C37" s="1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4"/>
      <c r="IL37" s="4"/>
      <c r="IM37" s="4"/>
      <c r="IN37" s="4"/>
      <c r="IO37" s="4"/>
      <c r="IP37" s="4"/>
      <c r="IQ37" s="4"/>
    </row>
    <row r="38" spans="1:251" s="2" customFormat="1" ht="27.75" customHeight="1">
      <c r="A38" s="14" t="s">
        <v>371</v>
      </c>
      <c r="B38" s="15">
        <v>50300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4"/>
      <c r="IL38" s="4"/>
      <c r="IM38" s="4"/>
      <c r="IN38" s="4"/>
      <c r="IO38" s="4"/>
      <c r="IP38" s="4"/>
      <c r="IQ38" s="4"/>
    </row>
    <row r="39" spans="1:251" s="2" customFormat="1" ht="27.75" customHeight="1">
      <c r="A39" s="14" t="s">
        <v>372</v>
      </c>
      <c r="B39" s="15">
        <f aca="true" t="shared" si="1" ref="B39:B41">+B12+B21-B30</f>
        <v>20000</v>
      </c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4"/>
      <c r="IL39" s="4"/>
      <c r="IM39" s="4"/>
      <c r="IN39" s="4"/>
      <c r="IO39" s="4"/>
      <c r="IP39" s="4"/>
      <c r="IQ39" s="4"/>
    </row>
    <row r="40" spans="1:251" s="2" customFormat="1" ht="27.75" customHeight="1">
      <c r="A40" s="14" t="s">
        <v>373</v>
      </c>
      <c r="B40" s="15">
        <f t="shared" si="1"/>
        <v>189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4"/>
      <c r="IL40" s="4"/>
      <c r="IM40" s="4"/>
      <c r="IN40" s="4"/>
      <c r="IO40" s="4"/>
      <c r="IP40" s="4"/>
      <c r="IQ40" s="4"/>
    </row>
    <row r="41" spans="1:251" s="2" customFormat="1" ht="27.75" customHeight="1">
      <c r="A41" s="14" t="s">
        <v>374</v>
      </c>
      <c r="B41" s="15">
        <f t="shared" si="1"/>
        <v>0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4"/>
      <c r="IL41" s="4"/>
      <c r="IM41" s="4"/>
      <c r="IN41" s="4"/>
      <c r="IO41" s="4"/>
      <c r="IP41" s="4"/>
      <c r="IQ41" s="4"/>
    </row>
    <row r="42" spans="1:251" s="1" customFormat="1" ht="27.75" customHeight="1">
      <c r="A42" s="11" t="s">
        <v>379</v>
      </c>
      <c r="B42" s="15"/>
      <c r="C42" s="13"/>
      <c r="IK42" s="4"/>
      <c r="IL42" s="4"/>
      <c r="IM42" s="4"/>
      <c r="IN42" s="4"/>
      <c r="IO42" s="4"/>
      <c r="IP42" s="4"/>
      <c r="IQ42" s="4"/>
    </row>
    <row r="43" spans="1:251" s="1" customFormat="1" ht="27.75" customHeight="1">
      <c r="A43" s="14" t="s">
        <v>380</v>
      </c>
      <c r="B43" s="15">
        <f>+B44+B46</f>
        <v>452832</v>
      </c>
      <c r="C43" s="13"/>
      <c r="IK43" s="4"/>
      <c r="IL43" s="4"/>
      <c r="IM43" s="4"/>
      <c r="IN43" s="4"/>
      <c r="IO43" s="4"/>
      <c r="IP43" s="4"/>
      <c r="IQ43" s="4"/>
    </row>
    <row r="44" spans="1:251" s="1" customFormat="1" ht="27.75" customHeight="1">
      <c r="A44" s="14" t="s">
        <v>381</v>
      </c>
      <c r="B44" s="15">
        <v>275777</v>
      </c>
      <c r="C44" s="13"/>
      <c r="IK44" s="4"/>
      <c r="IL44" s="4"/>
      <c r="IM44" s="4"/>
      <c r="IN44" s="4"/>
      <c r="IO44" s="4"/>
      <c r="IP44" s="4"/>
      <c r="IQ44" s="4"/>
    </row>
    <row r="45" spans="1:251" s="2" customFormat="1" ht="27.75" customHeight="1">
      <c r="A45" s="14" t="s">
        <v>382</v>
      </c>
      <c r="B45" s="15">
        <v>3495</v>
      </c>
      <c r="C45" s="1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4"/>
      <c r="IL45" s="4"/>
      <c r="IM45" s="4"/>
      <c r="IN45" s="4"/>
      <c r="IO45" s="4"/>
      <c r="IP45" s="4"/>
      <c r="IQ45" s="4"/>
    </row>
    <row r="46" spans="1:251" s="1" customFormat="1" ht="27.75" customHeight="1">
      <c r="A46" s="14" t="s">
        <v>383</v>
      </c>
      <c r="B46" s="15">
        <v>177055</v>
      </c>
      <c r="C46" s="13"/>
      <c r="IK46" s="4"/>
      <c r="IL46" s="4"/>
      <c r="IM46" s="4"/>
      <c r="IN46" s="4"/>
      <c r="IO46" s="4"/>
      <c r="IP46" s="4"/>
      <c r="IQ46" s="4"/>
    </row>
    <row r="47" spans="1:251" s="2" customFormat="1" ht="27.75" customHeight="1">
      <c r="A47" s="14" t="s">
        <v>384</v>
      </c>
      <c r="B47" s="15">
        <v>50300</v>
      </c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4"/>
      <c r="IL47" s="4"/>
      <c r="IM47" s="4"/>
      <c r="IN47" s="4"/>
      <c r="IO47" s="4"/>
      <c r="IP47" s="4"/>
      <c r="IQ47" s="4"/>
    </row>
    <row r="48" spans="1:251" s="2" customFormat="1" ht="27.75" customHeight="1">
      <c r="A48" s="14" t="s">
        <v>385</v>
      </c>
      <c r="B48" s="15">
        <v>20000</v>
      </c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4"/>
      <c r="IL48" s="4"/>
      <c r="IM48" s="4"/>
      <c r="IN48" s="4"/>
      <c r="IO48" s="4"/>
      <c r="IP48" s="4"/>
      <c r="IQ48" s="4"/>
    </row>
    <row r="49" spans="1:251" s="1" customFormat="1" ht="27.75" customHeight="1">
      <c r="A49" s="14" t="s">
        <v>386</v>
      </c>
      <c r="B49" s="15">
        <f>+B50+B52</f>
        <v>79649</v>
      </c>
      <c r="C49" s="13"/>
      <c r="IK49" s="4"/>
      <c r="IL49" s="4"/>
      <c r="IM49" s="4"/>
      <c r="IN49" s="4"/>
      <c r="IO49" s="4"/>
      <c r="IP49" s="4"/>
      <c r="IQ49" s="4"/>
    </row>
    <row r="50" spans="1:251" s="2" customFormat="1" ht="27.75" customHeight="1">
      <c r="A50" s="14" t="s">
        <v>381</v>
      </c>
      <c r="B50" s="15">
        <v>19370</v>
      </c>
      <c r="C50" s="1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4"/>
      <c r="IL50" s="4"/>
      <c r="IM50" s="4"/>
      <c r="IN50" s="4"/>
      <c r="IO50" s="4"/>
      <c r="IP50" s="4"/>
      <c r="IQ50" s="4"/>
    </row>
    <row r="51" spans="1:251" s="2" customFormat="1" ht="27.75" customHeight="1">
      <c r="A51" s="14" t="s">
        <v>382</v>
      </c>
      <c r="B51" s="15"/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4"/>
      <c r="IL51" s="4"/>
      <c r="IM51" s="4"/>
      <c r="IN51" s="4"/>
      <c r="IO51" s="4"/>
      <c r="IP51" s="4"/>
      <c r="IQ51" s="4"/>
    </row>
    <row r="52" spans="1:251" s="2" customFormat="1" ht="66.75" customHeight="1">
      <c r="A52" s="14" t="s">
        <v>383</v>
      </c>
      <c r="B52" s="15">
        <v>60279</v>
      </c>
      <c r="C52" s="13" t="s">
        <v>387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4"/>
      <c r="IL52" s="4"/>
      <c r="IM52" s="4"/>
      <c r="IN52" s="4"/>
      <c r="IO52" s="4"/>
      <c r="IP52" s="4"/>
      <c r="IQ52" s="4"/>
    </row>
    <row r="53" spans="1:251" s="2" customFormat="1" ht="27.75" customHeight="1">
      <c r="A53" s="14" t="s">
        <v>384</v>
      </c>
      <c r="B53" s="15">
        <v>0</v>
      </c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4"/>
      <c r="IL53" s="4"/>
      <c r="IM53" s="4"/>
      <c r="IN53" s="4"/>
      <c r="IO53" s="4"/>
      <c r="IP53" s="4"/>
      <c r="IQ53" s="4"/>
    </row>
    <row r="54" spans="1:251" s="2" customFormat="1" ht="27.75" customHeight="1">
      <c r="A54" s="14" t="s">
        <v>385</v>
      </c>
      <c r="B54" s="15">
        <v>0</v>
      </c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4"/>
      <c r="IL54" s="4"/>
      <c r="IM54" s="4"/>
      <c r="IN54" s="4"/>
      <c r="IO54" s="4"/>
      <c r="IP54" s="4"/>
      <c r="IQ54" s="4"/>
    </row>
    <row r="55" spans="1:251" s="1" customFormat="1" ht="27.75" customHeight="1">
      <c r="A55" s="14" t="s">
        <v>388</v>
      </c>
      <c r="B55" s="15">
        <f>+B56+B58</f>
        <v>532481</v>
      </c>
      <c r="C55" s="13"/>
      <c r="IK55" s="4"/>
      <c r="IL55" s="4"/>
      <c r="IM55" s="4"/>
      <c r="IN55" s="4"/>
      <c r="IO55" s="4"/>
      <c r="IP55" s="4"/>
      <c r="IQ55" s="4"/>
    </row>
    <row r="56" spans="1:251" s="2" customFormat="1" ht="27.75" customHeight="1">
      <c r="A56" s="14" t="s">
        <v>381</v>
      </c>
      <c r="B56" s="15">
        <f aca="true" t="shared" si="2" ref="B56:B58">+B44+B50</f>
        <v>295147</v>
      </c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4"/>
      <c r="IL56" s="4"/>
      <c r="IM56" s="4"/>
      <c r="IN56" s="4"/>
      <c r="IO56" s="4"/>
      <c r="IP56" s="4"/>
      <c r="IQ56" s="4"/>
    </row>
    <row r="57" spans="1:251" s="2" customFormat="1" ht="27.75" customHeight="1">
      <c r="A57" s="14" t="s">
        <v>382</v>
      </c>
      <c r="B57" s="15">
        <f t="shared" si="2"/>
        <v>3495</v>
      </c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4"/>
      <c r="IL57" s="4"/>
      <c r="IM57" s="4"/>
      <c r="IN57" s="4"/>
      <c r="IO57" s="4"/>
      <c r="IP57" s="4"/>
      <c r="IQ57" s="4"/>
    </row>
    <row r="58" spans="1:251" s="2" customFormat="1" ht="27.75" customHeight="1">
      <c r="A58" s="14" t="s">
        <v>383</v>
      </c>
      <c r="B58" s="15">
        <f t="shared" si="2"/>
        <v>237334</v>
      </c>
      <c r="C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4"/>
      <c r="IL58" s="4"/>
      <c r="IM58" s="4"/>
      <c r="IN58" s="4"/>
      <c r="IO58" s="4"/>
      <c r="IP58" s="4"/>
      <c r="IQ58" s="4"/>
    </row>
    <row r="59" spans="1:251" s="2" customFormat="1" ht="27.75" customHeight="1">
      <c r="A59" s="14" t="s">
        <v>384</v>
      </c>
      <c r="B59" s="15">
        <v>50300</v>
      </c>
      <c r="C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4"/>
      <c r="IL59" s="4"/>
      <c r="IM59" s="4"/>
      <c r="IN59" s="4"/>
      <c r="IO59" s="4"/>
      <c r="IP59" s="4"/>
      <c r="IQ59" s="4"/>
    </row>
    <row r="60" spans="1:251" s="2" customFormat="1" ht="27.75" customHeight="1">
      <c r="A60" s="14" t="s">
        <v>385</v>
      </c>
      <c r="B60" s="15">
        <v>20000</v>
      </c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4"/>
      <c r="IL60" s="4"/>
      <c r="IM60" s="4"/>
      <c r="IN60" s="4"/>
      <c r="IO60" s="4"/>
      <c r="IP60" s="4"/>
      <c r="IQ60" s="4"/>
    </row>
  </sheetData>
  <sheetProtection/>
  <mergeCells count="2">
    <mergeCell ref="A2:C2"/>
    <mergeCell ref="A3:B3"/>
  </mergeCells>
  <printOptions/>
  <pageMargins left="0.7513888888888889" right="0.7513888888888889" top="1" bottom="1" header="0.5" footer="0.5"/>
  <pageSetup horizontalDpi="600" verticalDpi="600" orientation="portrait" paperSize="9" scale="98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SheetLayoutView="100" workbookViewId="0" topLeftCell="A4">
      <selection activeCell="C24" sqref="C24"/>
    </sheetView>
  </sheetViews>
  <sheetFormatPr defaultColWidth="9.125" defaultRowHeight="14.25"/>
  <cols>
    <col min="1" max="1" width="47.375" style="3" customWidth="1"/>
    <col min="2" max="2" width="17.375" style="3" customWidth="1"/>
    <col min="3" max="3" width="17.375" style="1" customWidth="1"/>
    <col min="4" max="4" width="48.00390625" style="1" customWidth="1"/>
    <col min="5" max="245" width="9.125" style="3" customWidth="1"/>
    <col min="246" max="249" width="9.125" style="1" customWidth="1"/>
    <col min="250" max="16384" width="9.125" style="4" customWidth="1"/>
  </cols>
  <sheetData>
    <row r="1" spans="1:256" s="1" customFormat="1" ht="14.25">
      <c r="A1" s="5" t="s">
        <v>389</v>
      </c>
      <c r="B1" s="3"/>
      <c r="IP1" s="4"/>
      <c r="IQ1" s="4"/>
      <c r="IR1" s="4"/>
      <c r="IS1" s="4"/>
      <c r="IT1" s="4"/>
      <c r="IU1" s="4"/>
      <c r="IV1" s="4"/>
    </row>
    <row r="2" spans="1:256" s="1" customFormat="1" ht="33.75" customHeight="1">
      <c r="A2" s="6" t="s">
        <v>390</v>
      </c>
      <c r="B2" s="6"/>
      <c r="C2" s="6"/>
      <c r="IP2" s="4"/>
      <c r="IQ2" s="4"/>
      <c r="IR2" s="4"/>
      <c r="IS2" s="4"/>
      <c r="IT2" s="4"/>
      <c r="IU2" s="4"/>
      <c r="IV2" s="4"/>
    </row>
    <row r="3" spans="1:256" s="1" customFormat="1" ht="28.5" customHeight="1">
      <c r="A3" s="7"/>
      <c r="B3" s="7"/>
      <c r="C3" s="8" t="s">
        <v>101</v>
      </c>
      <c r="IP3" s="4"/>
      <c r="IQ3" s="4"/>
      <c r="IR3" s="4"/>
      <c r="IS3" s="4"/>
      <c r="IT3" s="4"/>
      <c r="IU3" s="4"/>
      <c r="IV3" s="4"/>
    </row>
    <row r="4" spans="1:256" s="1" customFormat="1" ht="22.5" customHeight="1">
      <c r="A4" s="9" t="s">
        <v>363</v>
      </c>
      <c r="B4" s="9" t="s">
        <v>65</v>
      </c>
      <c r="C4" s="9" t="s">
        <v>5</v>
      </c>
      <c r="D4" s="10"/>
      <c r="IP4" s="4"/>
      <c r="IQ4" s="4"/>
      <c r="IR4" s="4"/>
      <c r="IS4" s="4"/>
      <c r="IT4" s="4"/>
      <c r="IU4" s="4"/>
      <c r="IV4" s="4"/>
    </row>
    <row r="5" spans="1:256" s="1" customFormat="1" ht="22.5" customHeight="1">
      <c r="A5" s="11" t="s">
        <v>364</v>
      </c>
      <c r="B5" s="12"/>
      <c r="C5" s="13"/>
      <c r="IP5" s="4"/>
      <c r="IQ5" s="4"/>
      <c r="IR5" s="4"/>
      <c r="IS5" s="4"/>
      <c r="IT5" s="4"/>
      <c r="IU5" s="4"/>
      <c r="IV5" s="4"/>
    </row>
    <row r="6" spans="1:256" s="1" customFormat="1" ht="27" customHeight="1">
      <c r="A6" s="14" t="s">
        <v>378</v>
      </c>
      <c r="B6" s="15">
        <f>+B7+B13+B14</f>
        <v>516577.16</v>
      </c>
      <c r="C6" s="13" t="s">
        <v>391</v>
      </c>
      <c r="IP6" s="4"/>
      <c r="IQ6" s="4"/>
      <c r="IR6" s="4"/>
      <c r="IS6" s="4"/>
      <c r="IT6" s="4"/>
      <c r="IU6" s="4"/>
      <c r="IV6" s="4"/>
    </row>
    <row r="7" spans="1:256" s="1" customFormat="1" ht="22.5" customHeight="1">
      <c r="A7" s="14" t="s">
        <v>366</v>
      </c>
      <c r="B7" s="15">
        <f>+B8+B10</f>
        <v>516388</v>
      </c>
      <c r="C7" s="13" t="s">
        <v>391</v>
      </c>
      <c r="IP7" s="4"/>
      <c r="IQ7" s="4"/>
      <c r="IR7" s="4"/>
      <c r="IS7" s="4"/>
      <c r="IT7" s="4"/>
      <c r="IU7" s="4"/>
      <c r="IV7" s="4"/>
    </row>
    <row r="8" spans="1:256" s="1" customFormat="1" ht="27" customHeight="1">
      <c r="A8" s="14" t="s">
        <v>367</v>
      </c>
      <c r="B8" s="15">
        <v>279054</v>
      </c>
      <c r="C8" s="13" t="s">
        <v>391</v>
      </c>
      <c r="IP8" s="4"/>
      <c r="IQ8" s="4"/>
      <c r="IR8" s="4"/>
      <c r="IS8" s="4"/>
      <c r="IT8" s="4"/>
      <c r="IU8" s="4"/>
      <c r="IV8" s="4"/>
    </row>
    <row r="9" spans="1:256" s="2" customFormat="1" ht="27" customHeight="1">
      <c r="A9" s="14" t="s">
        <v>369</v>
      </c>
      <c r="B9" s="15">
        <v>1876.7</v>
      </c>
      <c r="C9" s="13" t="s">
        <v>391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4"/>
      <c r="IQ9" s="4"/>
      <c r="IR9" s="4"/>
      <c r="IS9" s="4"/>
      <c r="IT9" s="4"/>
      <c r="IU9" s="4"/>
      <c r="IV9" s="4"/>
    </row>
    <row r="10" spans="1:256" s="1" customFormat="1" ht="22.5" customHeight="1">
      <c r="A10" s="14" t="s">
        <v>370</v>
      </c>
      <c r="B10" s="15">
        <v>237334</v>
      </c>
      <c r="C10" s="13"/>
      <c r="IP10" s="4"/>
      <c r="IQ10" s="4"/>
      <c r="IR10" s="4"/>
      <c r="IS10" s="4"/>
      <c r="IT10" s="4"/>
      <c r="IU10" s="4"/>
      <c r="IV10" s="4"/>
    </row>
    <row r="11" spans="1:256" s="2" customFormat="1" ht="22.5" customHeight="1">
      <c r="A11" s="14" t="s">
        <v>371</v>
      </c>
      <c r="B11" s="15">
        <v>50300</v>
      </c>
      <c r="C11" s="1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4"/>
      <c r="IQ11" s="4"/>
      <c r="IR11" s="4"/>
      <c r="IS11" s="4"/>
      <c r="IT11" s="4"/>
      <c r="IU11" s="4"/>
      <c r="IV11" s="4"/>
    </row>
    <row r="12" spans="1:256" s="2" customFormat="1" ht="22.5" customHeight="1">
      <c r="A12" s="14" t="s">
        <v>372</v>
      </c>
      <c r="B12" s="15">
        <v>20000</v>
      </c>
      <c r="C12" s="1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4"/>
      <c r="IQ12" s="4"/>
      <c r="IR12" s="4"/>
      <c r="IS12" s="4"/>
      <c r="IT12" s="4"/>
      <c r="IU12" s="4"/>
      <c r="IV12" s="4"/>
    </row>
    <row r="13" spans="1:256" s="1" customFormat="1" ht="22.5" customHeight="1">
      <c r="A13" s="14" t="s">
        <v>373</v>
      </c>
      <c r="B13" s="15">
        <v>189.16</v>
      </c>
      <c r="C13" s="13"/>
      <c r="IP13" s="4"/>
      <c r="IQ13" s="4"/>
      <c r="IR13" s="4"/>
      <c r="IS13" s="4"/>
      <c r="IT13" s="4"/>
      <c r="IU13" s="4"/>
      <c r="IV13" s="4"/>
    </row>
    <row r="14" spans="1:256" s="1" customFormat="1" ht="22.5" customHeight="1">
      <c r="A14" s="14" t="s">
        <v>374</v>
      </c>
      <c r="B14" s="15"/>
      <c r="C14" s="13"/>
      <c r="IP14" s="4"/>
      <c r="IQ14" s="4"/>
      <c r="IR14" s="4"/>
      <c r="IS14" s="4"/>
      <c r="IT14" s="4"/>
      <c r="IU14" s="4"/>
      <c r="IV14" s="4"/>
    </row>
    <row r="15" spans="1:256" s="1" customFormat="1" ht="22.5" customHeight="1">
      <c r="A15" s="14" t="s">
        <v>392</v>
      </c>
      <c r="B15" s="15">
        <f>+B16+B22+B23</f>
        <v>169161</v>
      </c>
      <c r="C15" s="13"/>
      <c r="IP15" s="4"/>
      <c r="IQ15" s="4"/>
      <c r="IR15" s="4"/>
      <c r="IS15" s="4"/>
      <c r="IT15" s="4"/>
      <c r="IU15" s="4"/>
      <c r="IV15" s="4"/>
    </row>
    <row r="16" spans="1:256" s="2" customFormat="1" ht="22.5" customHeight="1">
      <c r="A16" s="14" t="s">
        <v>366</v>
      </c>
      <c r="B16" s="15">
        <f>+B17+B19</f>
        <v>169161</v>
      </c>
      <c r="C16" s="1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4"/>
      <c r="IQ16" s="4"/>
      <c r="IR16" s="4"/>
      <c r="IS16" s="4"/>
      <c r="IT16" s="4"/>
      <c r="IU16" s="4"/>
      <c r="IV16" s="4"/>
    </row>
    <row r="17" spans="1:256" s="2" customFormat="1" ht="22.5" customHeight="1">
      <c r="A17" s="14" t="s">
        <v>367</v>
      </c>
      <c r="B17" s="15">
        <v>27111</v>
      </c>
      <c r="C17" s="17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4"/>
      <c r="IQ17" s="4"/>
      <c r="IR17" s="4"/>
      <c r="IS17" s="4"/>
      <c r="IT17" s="4"/>
      <c r="IU17" s="4"/>
      <c r="IV17" s="4"/>
    </row>
    <row r="18" spans="1:256" s="2" customFormat="1" ht="22.5" customHeight="1">
      <c r="A18" s="14" t="s">
        <v>369</v>
      </c>
      <c r="B18" s="15">
        <v>0</v>
      </c>
      <c r="C18" s="17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4"/>
      <c r="IQ18" s="4"/>
      <c r="IR18" s="4"/>
      <c r="IS18" s="4"/>
      <c r="IT18" s="4"/>
      <c r="IU18" s="4"/>
      <c r="IV18" s="4"/>
    </row>
    <row r="19" spans="1:256" s="2" customFormat="1" ht="22.5" customHeight="1">
      <c r="A19" s="14" t="s">
        <v>370</v>
      </c>
      <c r="B19" s="15">
        <v>142050</v>
      </c>
      <c r="C19" s="17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4"/>
      <c r="IQ19" s="4"/>
      <c r="IR19" s="4"/>
      <c r="IS19" s="4"/>
      <c r="IT19" s="4"/>
      <c r="IU19" s="4"/>
      <c r="IV19" s="4"/>
    </row>
    <row r="20" spans="1:256" s="2" customFormat="1" ht="22.5" customHeight="1">
      <c r="A20" s="14" t="s">
        <v>371</v>
      </c>
      <c r="B20" s="15">
        <v>0</v>
      </c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4"/>
      <c r="IQ20" s="4"/>
      <c r="IR20" s="4"/>
      <c r="IS20" s="4"/>
      <c r="IT20" s="4"/>
      <c r="IU20" s="4"/>
      <c r="IV20" s="4"/>
    </row>
    <row r="21" spans="1:256" s="2" customFormat="1" ht="22.5" customHeight="1">
      <c r="A21" s="14" t="s">
        <v>372</v>
      </c>
      <c r="B21" s="15">
        <v>0</v>
      </c>
      <c r="C21" s="1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4"/>
      <c r="IQ21" s="4"/>
      <c r="IR21" s="4"/>
      <c r="IS21" s="4"/>
      <c r="IT21" s="4"/>
      <c r="IU21" s="4"/>
      <c r="IV21" s="4"/>
    </row>
    <row r="22" spans="1:256" s="2" customFormat="1" ht="22.5" customHeight="1">
      <c r="A22" s="14" t="s">
        <v>373</v>
      </c>
      <c r="B22" s="15">
        <v>0</v>
      </c>
      <c r="C22" s="1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4"/>
      <c r="IQ22" s="4"/>
      <c r="IR22" s="4"/>
      <c r="IS22" s="4"/>
      <c r="IT22" s="4"/>
      <c r="IU22" s="4"/>
      <c r="IV22" s="4"/>
    </row>
    <row r="23" spans="1:256" s="2" customFormat="1" ht="22.5" customHeight="1">
      <c r="A23" s="14" t="s">
        <v>374</v>
      </c>
      <c r="B23" s="15">
        <v>0</v>
      </c>
      <c r="C23" s="1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4"/>
      <c r="IQ23" s="4"/>
      <c r="IR23" s="4"/>
      <c r="IS23" s="4"/>
      <c r="IT23" s="4"/>
      <c r="IU23" s="4"/>
      <c r="IV23" s="4"/>
    </row>
    <row r="24" spans="1:256" s="1" customFormat="1" ht="22.5" customHeight="1">
      <c r="A24" s="14" t="s">
        <v>393</v>
      </c>
      <c r="B24" s="15">
        <f>+B25+B31+B32</f>
        <v>7593.5</v>
      </c>
      <c r="C24" s="13"/>
      <c r="IP24" s="4"/>
      <c r="IQ24" s="4"/>
      <c r="IR24" s="4"/>
      <c r="IS24" s="4"/>
      <c r="IT24" s="4"/>
      <c r="IU24" s="4"/>
      <c r="IV24" s="4"/>
    </row>
    <row r="25" spans="1:256" s="2" customFormat="1" ht="22.5" customHeight="1">
      <c r="A25" s="14" t="s">
        <v>366</v>
      </c>
      <c r="B25" s="15">
        <f>+B26+B28</f>
        <v>7593.5</v>
      </c>
      <c r="C25" s="1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4"/>
      <c r="IQ25" s="4"/>
      <c r="IR25" s="4"/>
      <c r="IS25" s="4"/>
      <c r="IT25" s="4"/>
      <c r="IU25" s="4"/>
      <c r="IV25" s="4"/>
    </row>
    <row r="26" spans="1:256" s="2" customFormat="1" ht="22.5" customHeight="1">
      <c r="A26" s="14" t="s">
        <v>367</v>
      </c>
      <c r="B26" s="15">
        <v>7593.5</v>
      </c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4"/>
      <c r="IQ26" s="4"/>
      <c r="IR26" s="4"/>
      <c r="IS26" s="4"/>
      <c r="IT26" s="4"/>
      <c r="IU26" s="4"/>
      <c r="IV26" s="4"/>
    </row>
    <row r="27" spans="1:256" s="2" customFormat="1" ht="22.5" customHeight="1">
      <c r="A27" s="14" t="s">
        <v>369</v>
      </c>
      <c r="B27" s="15">
        <v>45.5</v>
      </c>
      <c r="C27" s="1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4"/>
      <c r="IQ27" s="4"/>
      <c r="IR27" s="4"/>
      <c r="IS27" s="4"/>
      <c r="IT27" s="4"/>
      <c r="IU27" s="4"/>
      <c r="IV27" s="4"/>
    </row>
    <row r="28" spans="1:256" s="2" customFormat="1" ht="22.5" customHeight="1">
      <c r="A28" s="14" t="s">
        <v>370</v>
      </c>
      <c r="B28" s="15">
        <v>0</v>
      </c>
      <c r="C28" s="1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4"/>
      <c r="IQ28" s="4"/>
      <c r="IR28" s="4"/>
      <c r="IS28" s="4"/>
      <c r="IT28" s="4"/>
      <c r="IU28" s="4"/>
      <c r="IV28" s="4"/>
    </row>
    <row r="29" spans="1:256" s="2" customFormat="1" ht="22.5" customHeight="1">
      <c r="A29" s="14" t="s">
        <v>371</v>
      </c>
      <c r="B29" s="15">
        <v>0</v>
      </c>
      <c r="C29" s="1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4"/>
      <c r="IQ29" s="4"/>
      <c r="IR29" s="4"/>
      <c r="IS29" s="4"/>
      <c r="IT29" s="4"/>
      <c r="IU29" s="4"/>
      <c r="IV29" s="4"/>
    </row>
    <row r="30" spans="1:256" s="2" customFormat="1" ht="22.5" customHeight="1">
      <c r="A30" s="14" t="s">
        <v>372</v>
      </c>
      <c r="B30" s="15">
        <v>0</v>
      </c>
      <c r="C30" s="1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4"/>
      <c r="IQ30" s="4"/>
      <c r="IR30" s="4"/>
      <c r="IS30" s="4"/>
      <c r="IT30" s="4"/>
      <c r="IU30" s="4"/>
      <c r="IV30" s="4"/>
    </row>
    <row r="31" spans="1:256" s="2" customFormat="1" ht="22.5" customHeight="1">
      <c r="A31" s="14" t="s">
        <v>373</v>
      </c>
      <c r="B31" s="15">
        <v>0</v>
      </c>
      <c r="C31" s="1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4"/>
      <c r="IQ31" s="4"/>
      <c r="IR31" s="4"/>
      <c r="IS31" s="4"/>
      <c r="IT31" s="4"/>
      <c r="IU31" s="4"/>
      <c r="IV31" s="4"/>
    </row>
    <row r="32" spans="1:256" s="2" customFormat="1" ht="22.5" customHeight="1">
      <c r="A32" s="14" t="s">
        <v>374</v>
      </c>
      <c r="B32" s="15">
        <v>0</v>
      </c>
      <c r="C32" s="1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4"/>
      <c r="IQ32" s="4"/>
      <c r="IR32" s="4"/>
      <c r="IS32" s="4"/>
      <c r="IT32" s="4"/>
      <c r="IU32" s="4"/>
      <c r="IV32" s="4"/>
    </row>
    <row r="33" spans="1:256" s="1" customFormat="1" ht="22.5" customHeight="1">
      <c r="A33" s="14" t="s">
        <v>394</v>
      </c>
      <c r="B33" s="15">
        <f>+B34+B40+B41</f>
        <v>678144.66</v>
      </c>
      <c r="C33" s="13"/>
      <c r="IP33" s="4"/>
      <c r="IQ33" s="4"/>
      <c r="IR33" s="4"/>
      <c r="IS33" s="4"/>
      <c r="IT33" s="4"/>
      <c r="IU33" s="4"/>
      <c r="IV33" s="4"/>
    </row>
    <row r="34" spans="1:256" s="2" customFormat="1" ht="22.5" customHeight="1">
      <c r="A34" s="14" t="s">
        <v>366</v>
      </c>
      <c r="B34" s="15">
        <f>+B35+B37</f>
        <v>677955.5</v>
      </c>
      <c r="C34" s="1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4"/>
      <c r="IQ34" s="4"/>
      <c r="IR34" s="4"/>
      <c r="IS34" s="4"/>
      <c r="IT34" s="4"/>
      <c r="IU34" s="4"/>
      <c r="IV34" s="4"/>
    </row>
    <row r="35" spans="1:256" s="2" customFormat="1" ht="22.5" customHeight="1">
      <c r="A35" s="14" t="s">
        <v>367</v>
      </c>
      <c r="B35" s="15">
        <f aca="true" t="shared" si="0" ref="B35:B41">+B8+B17-B26</f>
        <v>298571.5</v>
      </c>
      <c r="C35" s="13"/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4"/>
      <c r="IQ35" s="4"/>
      <c r="IR35" s="4"/>
      <c r="IS35" s="4"/>
      <c r="IT35" s="4"/>
      <c r="IU35" s="4"/>
      <c r="IV35" s="4"/>
    </row>
    <row r="36" spans="1:256" s="2" customFormat="1" ht="22.5" customHeight="1">
      <c r="A36" s="14" t="s">
        <v>369</v>
      </c>
      <c r="B36" s="15">
        <f t="shared" si="0"/>
        <v>1831.2</v>
      </c>
      <c r="C36" s="1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4"/>
      <c r="IQ36" s="4"/>
      <c r="IR36" s="4"/>
      <c r="IS36" s="4"/>
      <c r="IT36" s="4"/>
      <c r="IU36" s="4"/>
      <c r="IV36" s="4"/>
    </row>
    <row r="37" spans="1:256" s="2" customFormat="1" ht="22.5" customHeight="1">
      <c r="A37" s="14" t="s">
        <v>370</v>
      </c>
      <c r="B37" s="15">
        <f>B10+B19-B28</f>
        <v>379384</v>
      </c>
      <c r="C37" s="13"/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4"/>
      <c r="IQ37" s="4"/>
      <c r="IR37" s="4"/>
      <c r="IS37" s="4"/>
      <c r="IT37" s="4"/>
      <c r="IU37" s="4"/>
      <c r="IV37" s="4"/>
    </row>
    <row r="38" spans="1:256" s="2" customFormat="1" ht="22.5" customHeight="1">
      <c r="A38" s="14" t="s">
        <v>371</v>
      </c>
      <c r="B38" s="15">
        <f t="shared" si="0"/>
        <v>50300</v>
      </c>
      <c r="C38" s="1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4"/>
      <c r="IQ38" s="4"/>
      <c r="IR38" s="4"/>
      <c r="IS38" s="4"/>
      <c r="IT38" s="4"/>
      <c r="IU38" s="4"/>
      <c r="IV38" s="4"/>
    </row>
    <row r="39" spans="1:256" s="2" customFormat="1" ht="22.5" customHeight="1">
      <c r="A39" s="14" t="s">
        <v>372</v>
      </c>
      <c r="B39" s="15">
        <f t="shared" si="0"/>
        <v>20000</v>
      </c>
      <c r="C39" s="1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4"/>
      <c r="IQ39" s="4"/>
      <c r="IR39" s="4"/>
      <c r="IS39" s="4"/>
      <c r="IT39" s="4"/>
      <c r="IU39" s="4"/>
      <c r="IV39" s="4"/>
    </row>
    <row r="40" spans="1:256" s="2" customFormat="1" ht="22.5" customHeight="1">
      <c r="A40" s="14" t="s">
        <v>373</v>
      </c>
      <c r="B40" s="15">
        <f t="shared" si="0"/>
        <v>189.16</v>
      </c>
      <c r="C40" s="1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4"/>
      <c r="IQ40" s="4"/>
      <c r="IR40" s="4"/>
      <c r="IS40" s="4"/>
      <c r="IT40" s="4"/>
      <c r="IU40" s="4"/>
      <c r="IV40" s="4"/>
    </row>
    <row r="41" spans="1:256" s="2" customFormat="1" ht="22.5" customHeight="1">
      <c r="A41" s="14" t="s">
        <v>374</v>
      </c>
      <c r="B41" s="15">
        <f t="shared" si="0"/>
        <v>0</v>
      </c>
      <c r="C41" s="1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4"/>
      <c r="IQ41" s="4"/>
      <c r="IR41" s="4"/>
      <c r="IS41" s="4"/>
      <c r="IT41" s="4"/>
      <c r="IU41" s="4"/>
      <c r="IV41" s="4"/>
    </row>
    <row r="42" spans="1:256" s="1" customFormat="1" ht="22.5" customHeight="1">
      <c r="A42" s="11" t="s">
        <v>379</v>
      </c>
      <c r="B42" s="15"/>
      <c r="C42" s="13"/>
      <c r="IP42" s="4"/>
      <c r="IQ42" s="4"/>
      <c r="IR42" s="4"/>
      <c r="IS42" s="4"/>
      <c r="IT42" s="4"/>
      <c r="IU42" s="4"/>
      <c r="IV42" s="4"/>
    </row>
    <row r="43" spans="1:256" s="1" customFormat="1" ht="22.5" customHeight="1">
      <c r="A43" s="14" t="s">
        <v>395</v>
      </c>
      <c r="B43" s="15">
        <f>+B44+B46</f>
        <v>532481</v>
      </c>
      <c r="C43" s="13"/>
      <c r="IP43" s="4"/>
      <c r="IQ43" s="4"/>
      <c r="IR43" s="4"/>
      <c r="IS43" s="4"/>
      <c r="IT43" s="4"/>
      <c r="IU43" s="4"/>
      <c r="IV43" s="4"/>
    </row>
    <row r="44" spans="1:256" s="1" customFormat="1" ht="22.5" customHeight="1">
      <c r="A44" s="14" t="s">
        <v>381</v>
      </c>
      <c r="B44" s="15">
        <v>295147</v>
      </c>
      <c r="C44" s="13"/>
      <c r="IP44" s="4"/>
      <c r="IQ44" s="4"/>
      <c r="IR44" s="4"/>
      <c r="IS44" s="4"/>
      <c r="IT44" s="4"/>
      <c r="IU44" s="4"/>
      <c r="IV44" s="4"/>
    </row>
    <row r="45" spans="1:256" s="2" customFormat="1" ht="22.5" customHeight="1">
      <c r="A45" s="14" t="s">
        <v>382</v>
      </c>
      <c r="B45" s="15">
        <v>3495</v>
      </c>
      <c r="C45" s="13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4"/>
      <c r="IQ45" s="4"/>
      <c r="IR45" s="4"/>
      <c r="IS45" s="4"/>
      <c r="IT45" s="4"/>
      <c r="IU45" s="4"/>
      <c r="IV45" s="4"/>
    </row>
    <row r="46" spans="1:256" s="1" customFormat="1" ht="22.5" customHeight="1">
      <c r="A46" s="14" t="s">
        <v>383</v>
      </c>
      <c r="B46" s="15">
        <v>237334</v>
      </c>
      <c r="C46" s="13"/>
      <c r="IP46" s="4"/>
      <c r="IQ46" s="4"/>
      <c r="IR46" s="4"/>
      <c r="IS46" s="4"/>
      <c r="IT46" s="4"/>
      <c r="IU46" s="4"/>
      <c r="IV46" s="4"/>
    </row>
    <row r="47" spans="1:256" s="2" customFormat="1" ht="22.5" customHeight="1">
      <c r="A47" s="14" t="s">
        <v>384</v>
      </c>
      <c r="B47" s="15">
        <v>50300</v>
      </c>
      <c r="C47" s="1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4"/>
      <c r="IQ47" s="4"/>
      <c r="IR47" s="4"/>
      <c r="IS47" s="4"/>
      <c r="IT47" s="4"/>
      <c r="IU47" s="4"/>
      <c r="IV47" s="4"/>
    </row>
    <row r="48" spans="1:256" s="2" customFormat="1" ht="22.5" customHeight="1">
      <c r="A48" s="14" t="s">
        <v>385</v>
      </c>
      <c r="B48" s="15">
        <v>20000</v>
      </c>
      <c r="C48" s="1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4"/>
      <c r="IQ48" s="4"/>
      <c r="IR48" s="4"/>
      <c r="IS48" s="4"/>
      <c r="IT48" s="4"/>
      <c r="IU48" s="4"/>
      <c r="IV48" s="4"/>
    </row>
    <row r="49" spans="1:256" s="1" customFormat="1" ht="22.5" customHeight="1">
      <c r="A49" s="14" t="s">
        <v>396</v>
      </c>
      <c r="B49" s="15">
        <f>B50+B52</f>
        <v>161613</v>
      </c>
      <c r="C49" s="13"/>
      <c r="IP49" s="4"/>
      <c r="IQ49" s="4"/>
      <c r="IR49" s="4"/>
      <c r="IS49" s="4"/>
      <c r="IT49" s="4"/>
      <c r="IU49" s="4"/>
      <c r="IV49" s="4"/>
    </row>
    <row r="50" spans="1:256" s="2" customFormat="1" ht="22.5" customHeight="1">
      <c r="A50" s="14" t="s">
        <v>381</v>
      </c>
      <c r="B50" s="15">
        <v>19563</v>
      </c>
      <c r="C50" s="1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4"/>
      <c r="IQ50" s="4"/>
      <c r="IR50" s="4"/>
      <c r="IS50" s="4"/>
      <c r="IT50" s="4"/>
      <c r="IU50" s="4"/>
      <c r="IV50" s="4"/>
    </row>
    <row r="51" spans="1:256" s="2" customFormat="1" ht="22.5" customHeight="1">
      <c r="A51" s="14" t="s">
        <v>382</v>
      </c>
      <c r="B51" s="15">
        <v>0</v>
      </c>
      <c r="C51" s="1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4"/>
      <c r="IQ51" s="4"/>
      <c r="IR51" s="4"/>
      <c r="IS51" s="4"/>
      <c r="IT51" s="4"/>
      <c r="IU51" s="4"/>
      <c r="IV51" s="4"/>
    </row>
    <row r="52" spans="1:256" s="2" customFormat="1" ht="22.5" customHeight="1">
      <c r="A52" s="14" t="s">
        <v>383</v>
      </c>
      <c r="B52" s="15">
        <v>142050</v>
      </c>
      <c r="C52" s="1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4"/>
      <c r="IQ52" s="4"/>
      <c r="IR52" s="4"/>
      <c r="IS52" s="4"/>
      <c r="IT52" s="4"/>
      <c r="IU52" s="4"/>
      <c r="IV52" s="4"/>
    </row>
    <row r="53" spans="1:256" s="2" customFormat="1" ht="22.5" customHeight="1">
      <c r="A53" s="14" t="s">
        <v>384</v>
      </c>
      <c r="B53" s="15">
        <v>0</v>
      </c>
      <c r="C53" s="1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4"/>
      <c r="IQ53" s="4"/>
      <c r="IR53" s="4"/>
      <c r="IS53" s="4"/>
      <c r="IT53" s="4"/>
      <c r="IU53" s="4"/>
      <c r="IV53" s="4"/>
    </row>
    <row r="54" spans="1:256" s="2" customFormat="1" ht="22.5" customHeight="1">
      <c r="A54" s="14" t="s">
        <v>385</v>
      </c>
      <c r="B54" s="15">
        <v>0</v>
      </c>
      <c r="C54" s="1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4"/>
      <c r="IQ54" s="4"/>
      <c r="IR54" s="4"/>
      <c r="IS54" s="4"/>
      <c r="IT54" s="4"/>
      <c r="IU54" s="4"/>
      <c r="IV54" s="4"/>
    </row>
    <row r="55" spans="1:256" s="1" customFormat="1" ht="22.5" customHeight="1">
      <c r="A55" s="14" t="s">
        <v>397</v>
      </c>
      <c r="B55" s="15">
        <f>+B56+B58</f>
        <v>694094</v>
      </c>
      <c r="C55" s="13"/>
      <c r="IP55" s="4"/>
      <c r="IQ55" s="4"/>
      <c r="IR55" s="4"/>
      <c r="IS55" s="4"/>
      <c r="IT55" s="4"/>
      <c r="IU55" s="4"/>
      <c r="IV55" s="4"/>
    </row>
    <row r="56" spans="1:256" s="2" customFormat="1" ht="22.5" customHeight="1">
      <c r="A56" s="14" t="s">
        <v>381</v>
      </c>
      <c r="B56" s="15">
        <f aca="true" t="shared" si="1" ref="B56:B60">+B44+B50</f>
        <v>314710</v>
      </c>
      <c r="C56" s="1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4"/>
      <c r="IQ56" s="4"/>
      <c r="IR56" s="4"/>
      <c r="IS56" s="4"/>
      <c r="IT56" s="4"/>
      <c r="IU56" s="4"/>
      <c r="IV56" s="4"/>
    </row>
    <row r="57" spans="1:256" s="2" customFormat="1" ht="22.5" customHeight="1">
      <c r="A57" s="14" t="s">
        <v>382</v>
      </c>
      <c r="B57" s="15">
        <f t="shared" si="1"/>
        <v>3495</v>
      </c>
      <c r="C57" s="1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4"/>
      <c r="IQ57" s="4"/>
      <c r="IR57" s="4"/>
      <c r="IS57" s="4"/>
      <c r="IT57" s="4"/>
      <c r="IU57" s="4"/>
      <c r="IV57" s="4"/>
    </row>
    <row r="58" spans="1:256" s="2" customFormat="1" ht="22.5" customHeight="1">
      <c r="A58" s="14" t="s">
        <v>383</v>
      </c>
      <c r="B58" s="15">
        <f t="shared" si="1"/>
        <v>379384</v>
      </c>
      <c r="C58" s="1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4"/>
      <c r="IQ58" s="4"/>
      <c r="IR58" s="4"/>
      <c r="IS58" s="4"/>
      <c r="IT58" s="4"/>
      <c r="IU58" s="4"/>
      <c r="IV58" s="4"/>
    </row>
    <row r="59" spans="1:256" s="2" customFormat="1" ht="22.5" customHeight="1">
      <c r="A59" s="14" t="s">
        <v>384</v>
      </c>
      <c r="B59" s="15">
        <f t="shared" si="1"/>
        <v>50300</v>
      </c>
      <c r="C59" s="1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4"/>
      <c r="IQ59" s="4"/>
      <c r="IR59" s="4"/>
      <c r="IS59" s="4"/>
      <c r="IT59" s="4"/>
      <c r="IU59" s="4"/>
      <c r="IV59" s="4"/>
    </row>
    <row r="60" spans="1:256" s="2" customFormat="1" ht="22.5" customHeight="1">
      <c r="A60" s="14" t="s">
        <v>385</v>
      </c>
      <c r="B60" s="15">
        <f t="shared" si="1"/>
        <v>20000</v>
      </c>
      <c r="C60" s="1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4"/>
      <c r="IQ60" s="4"/>
      <c r="IR60" s="4"/>
      <c r="IS60" s="4"/>
      <c r="IT60" s="4"/>
      <c r="IU60" s="4"/>
      <c r="IV60" s="4"/>
    </row>
  </sheetData>
  <sheetProtection/>
  <mergeCells count="2">
    <mergeCell ref="A2:C2"/>
    <mergeCell ref="A3:B3"/>
  </mergeCells>
  <printOptions/>
  <pageMargins left="0.7513888888888889" right="0.7513888888888889" top="1" bottom="1" header="0.5" footer="0.5"/>
  <pageSetup horizontalDpi="600" verticalDpi="600" orientation="portrait" paperSize="9" scale="92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YTCZYS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null,null,预算经办</dc:creator>
  <cp:keywords/>
  <dc:description/>
  <cp:lastModifiedBy>y</cp:lastModifiedBy>
  <cp:lastPrinted>2016-07-18T14:38:13Z</cp:lastPrinted>
  <dcterms:created xsi:type="dcterms:W3CDTF">2016-07-05T12:29:52Z</dcterms:created>
  <dcterms:modified xsi:type="dcterms:W3CDTF">2023-07-19T00:49:18Z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KSOReadingLayo">
    <vt:bool>true</vt:bool>
  </property>
</Properties>
</file>