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35" windowHeight="126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<sst xmlns="http://schemas.openxmlformats.org/spreadsheetml/2006/main" count="83" uniqueCount="53">
  <si>
    <t>福州市廉租住房、公共租赁住房（经济租赁房）房源配租情况表</t>
  </si>
  <si>
    <t>填表单位（盖章）：永泰县住建局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</si>
  <si>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</si>
  <si>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</si>
  <si>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</si>
  <si>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</si>
  <si>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</si>
  <si>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</si>
  <si>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</si>
  <si>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</si>
  <si>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</si>
  <si>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</si>
  <si>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</si>
  <si>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</si>
  <si>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</si>
  <si>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</si>
  <si>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</si>
  <si>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</si>
  <si>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</si>
  <si>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</si>
  <si>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</si>
  <si>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</si>
  <si>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</si>
  <si>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</si>
  <si>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</si>
  <si>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</si>
  <si>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</si>
  <si>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</si>
  <si>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</si>
  <si>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</si>
  <si>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</si>
  <si>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</si>
  <si>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</si>
  <si>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</si>
  <si>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</si>
  <si>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</si>
  <si>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</si>
  <si>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</si>
  <si>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</si>
  <si>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</si>
  <si>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胜华农业
科技宿舍楼</t>
  </si>
  <si>
    <t>永泰马洋
工业园区</t>
  </si>
  <si>
    <t>胜华农业
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</si>
  <si>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</si>
  <si>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</si>
  <si>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</si>
  <si>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</si>
  <si>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因城峰路口公租房原有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</si>
  <si>
    <r>
      <t xml:space="preserve">         5.</t>
    </r>
    <r>
      <rPr>
        <sz val="11"/>
        <color indexed="8"/>
        <rFont val="宋体"/>
        <family val="0"/>
      </rPr>
      <t>汤洋公租房共配租</t>
    </r>
    <r>
      <rPr>
        <sz val="11"/>
        <color theme="1"/>
        <rFont val="Tahoma"/>
        <family val="2"/>
      </rPr>
      <t>9</t>
    </r>
    <r>
      <rPr>
        <sz val="11"/>
        <color indexed="8"/>
        <rFont val="宋体"/>
        <family val="0"/>
      </rPr>
      <t>套</t>
    </r>
  </si>
  <si>
    <t>填表时间：2017年12月20日（单位：套、平方米、万元）</t>
  </si>
  <si>
    <r>
      <t xml:space="preserve">         4.</t>
    </r>
    <r>
      <rPr>
        <sz val="11"/>
        <color indexed="8"/>
        <rFont val="宋体"/>
        <family val="0"/>
      </rPr>
      <t>山水国际公租房共配租</t>
    </r>
    <r>
      <rPr>
        <sz val="11"/>
        <color theme="1"/>
        <rFont val="Tahoma"/>
        <family val="2"/>
      </rPr>
      <t>13</t>
    </r>
    <r>
      <rPr>
        <sz val="11"/>
        <color indexed="8"/>
        <rFont val="宋体"/>
        <family val="0"/>
      </rPr>
      <t>套，其中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年退出</t>
    </r>
    <r>
      <rPr>
        <sz val="11"/>
        <color theme="1"/>
        <rFont val="Tahoma"/>
        <family val="2"/>
      </rPr>
      <t>2</t>
    </r>
    <r>
      <rPr>
        <sz val="11"/>
        <color indexed="8"/>
        <rFont val="宋体"/>
        <family val="0"/>
      </rPr>
      <t>套。</t>
    </r>
  </si>
  <si>
    <r>
      <t xml:space="preserve">         2.</t>
    </r>
    <r>
      <rPr>
        <sz val="11"/>
        <color indexed="8"/>
        <rFont val="宋体"/>
        <family val="0"/>
      </rPr>
      <t>南江滨廉租房共配租</t>
    </r>
    <r>
      <rPr>
        <sz val="11"/>
        <color theme="1"/>
        <rFont val="Tahoma"/>
        <family val="2"/>
      </rPr>
      <t>211</t>
    </r>
    <r>
      <rPr>
        <sz val="11"/>
        <color indexed="8"/>
        <rFont val="宋体"/>
        <family val="0"/>
      </rPr>
      <t>套，其中共退出</t>
    </r>
    <r>
      <rPr>
        <sz val="11"/>
        <color theme="1"/>
        <rFont val="Tahoma"/>
        <family val="2"/>
      </rPr>
      <t>15</t>
    </r>
    <r>
      <rPr>
        <sz val="11"/>
        <color indexed="8"/>
        <rFont val="宋体"/>
        <family val="0"/>
      </rPr>
      <t>套（</t>
    </r>
    <r>
      <rPr>
        <sz val="11"/>
        <color indexed="8"/>
        <rFont val="Tahoma"/>
        <family val="2"/>
      </rPr>
      <t>2015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2018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套</t>
    </r>
    <r>
      <rPr>
        <sz val="11"/>
        <color indexed="8"/>
        <rFont val="宋体"/>
        <family val="0"/>
      </rPr>
      <t>）</t>
    </r>
  </si>
  <si>
    <r>
      <t xml:space="preserve">         3.</t>
    </r>
    <r>
      <rPr>
        <sz val="11"/>
        <color indexed="8"/>
        <rFont val="宋体"/>
        <family val="0"/>
      </rPr>
      <t>城峰路口公租房共配租</t>
    </r>
    <r>
      <rPr>
        <sz val="11"/>
        <color theme="1"/>
        <rFont val="Tahoma"/>
        <family val="2"/>
      </rPr>
      <t>27</t>
    </r>
    <r>
      <rPr>
        <sz val="11"/>
        <color indexed="8"/>
        <rFont val="宋体"/>
        <family val="0"/>
      </rPr>
      <t>套，其中共退出</t>
    </r>
    <r>
      <rPr>
        <sz val="11"/>
        <color indexed="8"/>
        <rFont val="Tahoma"/>
        <family val="2"/>
      </rPr>
      <t>12</t>
    </r>
    <r>
      <rPr>
        <sz val="11"/>
        <color indexed="8"/>
        <rFont val="宋体"/>
        <family val="0"/>
      </rPr>
      <t>套（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月弃权</t>
    </r>
    <r>
      <rPr>
        <sz val="11"/>
        <color theme="1"/>
        <rFont val="Tahoma"/>
        <family val="2"/>
      </rPr>
      <t>7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月退出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月退出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2017.10</t>
    </r>
    <r>
      <rPr>
        <sz val="11"/>
        <color indexed="8"/>
        <rFont val="宋体"/>
        <family val="0"/>
      </rPr>
      <t>弃权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2018.1</t>
    </r>
    <r>
      <rPr>
        <sz val="11"/>
        <color indexed="8"/>
        <rFont val="宋体"/>
        <family val="0"/>
      </rPr>
      <t>退出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套</t>
    </r>
    <r>
      <rPr>
        <sz val="11"/>
        <color indexed="8"/>
        <rFont val="宋体"/>
        <family val="0"/>
      </rPr>
      <t>。）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</si>
</sst>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A19">
      <selection activeCell="P29" sqref="P29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4" customWidth="1"/>
    <col min="8" max="8" width="7.75390625" style="0" customWidth="1"/>
    <col min="9" max="9" width="7.625" style="0" customWidth="1"/>
    <col min="10" max="10" width="7.375" style="0" customWidth="1"/>
    <col min="11" max="11" width="8.625" style="0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11.1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4" customWidth="1"/>
  </cols>
  <sheetData>
    <row r="1" spans="1:36" ht="31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36" ht="27" customHeight="1">
      <c r="A2" s="36" t="s">
        <v>1</v>
      </c>
      <c r="B2" s="36"/>
      <c r="C2" s="36"/>
      <c r="D2" s="36"/>
      <c r="E2" s="3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37" t="s">
        <v>49</v>
      </c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</row>
    <row r="3" spans="1:36" ht="22.5" customHeight="1">
      <c r="A3" s="25" t="s">
        <v>2</v>
      </c>
      <c r="B3" s="25" t="s">
        <v>3</v>
      </c>
      <c r="C3" s="26" t="s">
        <v>4</v>
      </c>
      <c r="D3" s="26" t="s">
        <v>5</v>
      </c>
      <c r="E3" s="26" t="s">
        <v>6</v>
      </c>
      <c r="F3" s="38" t="s">
        <v>7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40"/>
      <c r="X3" s="38" t="s">
        <v>7</v>
      </c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29" t="s">
        <v>8</v>
      </c>
    </row>
    <row r="4" spans="1:36" ht="22.5" customHeight="1">
      <c r="A4" s="25"/>
      <c r="B4" s="25"/>
      <c r="C4" s="27"/>
      <c r="D4" s="27"/>
      <c r="E4" s="27"/>
      <c r="F4" s="38" t="s">
        <v>9</v>
      </c>
      <c r="G4" s="39"/>
      <c r="H4" s="39"/>
      <c r="I4" s="39"/>
      <c r="J4" s="39"/>
      <c r="K4" s="40"/>
      <c r="L4" s="38" t="s">
        <v>10</v>
      </c>
      <c r="M4" s="39"/>
      <c r="N4" s="39"/>
      <c r="O4" s="39"/>
      <c r="P4" s="39"/>
      <c r="Q4" s="40"/>
      <c r="R4" s="38" t="s">
        <v>11</v>
      </c>
      <c r="S4" s="39"/>
      <c r="T4" s="39"/>
      <c r="U4" s="39"/>
      <c r="V4" s="39"/>
      <c r="W4" s="40"/>
      <c r="X4" s="38" t="s">
        <v>12</v>
      </c>
      <c r="Y4" s="39"/>
      <c r="Z4" s="39"/>
      <c r="AA4" s="39"/>
      <c r="AB4" s="39"/>
      <c r="AC4" s="40"/>
      <c r="AD4" s="38" t="s">
        <v>13</v>
      </c>
      <c r="AE4" s="39"/>
      <c r="AF4" s="39"/>
      <c r="AG4" s="39"/>
      <c r="AH4" s="39"/>
      <c r="AI4" s="40"/>
      <c r="AJ4" s="29"/>
    </row>
    <row r="5" spans="1:36" ht="30.75" customHeight="1">
      <c r="A5" s="25"/>
      <c r="B5" s="25"/>
      <c r="C5" s="28"/>
      <c r="D5" s="28"/>
      <c r="E5" s="28"/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14</v>
      </c>
      <c r="S5" s="6" t="s">
        <v>15</v>
      </c>
      <c r="T5" s="6" t="s">
        <v>16</v>
      </c>
      <c r="U5" s="6" t="s">
        <v>17</v>
      </c>
      <c r="V5" s="6" t="s">
        <v>18</v>
      </c>
      <c r="W5" s="6" t="s">
        <v>19</v>
      </c>
      <c r="X5" s="6" t="s">
        <v>14</v>
      </c>
      <c r="Y5" s="6" t="s">
        <v>15</v>
      </c>
      <c r="Z5" s="6" t="s">
        <v>16</v>
      </c>
      <c r="AA5" s="6" t="s">
        <v>17</v>
      </c>
      <c r="AB5" s="6" t="s">
        <v>18</v>
      </c>
      <c r="AC5" s="6" t="s">
        <v>19</v>
      </c>
      <c r="AD5" s="6" t="s">
        <v>14</v>
      </c>
      <c r="AE5" s="6" t="s">
        <v>15</v>
      </c>
      <c r="AF5" s="6" t="s">
        <v>16</v>
      </c>
      <c r="AG5" s="6" t="s">
        <v>17</v>
      </c>
      <c r="AH5" s="6" t="s">
        <v>18</v>
      </c>
      <c r="AI5" s="6" t="s">
        <v>19</v>
      </c>
      <c r="AJ5" s="29"/>
    </row>
    <row r="6" spans="1:36" ht="22.5" customHeight="1">
      <c r="A6" s="30" t="s">
        <v>20</v>
      </c>
      <c r="B6" s="31"/>
      <c r="C6" s="7"/>
      <c r="D6" s="8"/>
      <c r="E6" s="7"/>
      <c r="F6" s="9">
        <v>343</v>
      </c>
      <c r="G6" s="9">
        <v>16824.11</v>
      </c>
      <c r="H6" s="9">
        <f>H8+H9+H10+H11</f>
        <v>338</v>
      </c>
      <c r="I6" s="9">
        <f>I8+I9++I10+I11</f>
        <v>16574.11</v>
      </c>
      <c r="J6" s="9">
        <f>J8+J9+J10+J11</f>
        <v>322</v>
      </c>
      <c r="K6" s="9">
        <f>K8+K9+K10+K11</f>
        <v>15778.89</v>
      </c>
      <c r="L6" s="9"/>
      <c r="M6" s="9"/>
      <c r="N6" s="9"/>
      <c r="O6" s="9"/>
      <c r="P6" s="9"/>
      <c r="Q6" s="9"/>
      <c r="R6" s="9">
        <v>13</v>
      </c>
      <c r="S6" s="9">
        <v>499.21</v>
      </c>
      <c r="T6" s="9">
        <v>13</v>
      </c>
      <c r="U6" s="9">
        <v>499.21</v>
      </c>
      <c r="V6" s="9">
        <v>13</v>
      </c>
      <c r="W6" s="9">
        <v>461.8</v>
      </c>
      <c r="X6" s="9">
        <f>SUM(X7:X11)</f>
        <v>330</v>
      </c>
      <c r="Y6" s="9">
        <f>SUM(Y8:Y11)</f>
        <v>16324.9</v>
      </c>
      <c r="Z6" s="9">
        <f>SUM(Z8:Z11)</f>
        <v>325</v>
      </c>
      <c r="AA6" s="9">
        <f>SUM(AA8:AA11)</f>
        <v>16074.9</v>
      </c>
      <c r="AB6" s="9">
        <f>SUM(AB8:AB11)</f>
        <v>309</v>
      </c>
      <c r="AC6" s="9">
        <f>SUM(AC8:AC11)</f>
        <v>15279.68</v>
      </c>
      <c r="AD6" s="9"/>
      <c r="AE6" s="9"/>
      <c r="AF6" s="9"/>
      <c r="AG6" s="9"/>
      <c r="AH6" s="9"/>
      <c r="AI6" s="9"/>
      <c r="AJ6" s="22">
        <f>SUM(AJ8:AJ11)</f>
        <v>4109.96</v>
      </c>
    </row>
    <row r="7" spans="1:36" ht="27">
      <c r="A7" s="9" t="s">
        <v>21</v>
      </c>
      <c r="B7" s="9"/>
      <c r="C7" s="7"/>
      <c r="D7" s="8"/>
      <c r="E7" s="7"/>
      <c r="F7" s="2"/>
      <c r="G7" s="10"/>
      <c r="H7" s="2"/>
      <c r="I7" s="2"/>
      <c r="J7" s="2"/>
      <c r="K7" s="2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2"/>
      <c r="Y7" s="2"/>
      <c r="Z7" s="9"/>
      <c r="AA7" s="2"/>
      <c r="AB7" s="2"/>
      <c r="AC7" s="2"/>
      <c r="AD7" s="9"/>
      <c r="AE7" s="9"/>
      <c r="AF7" s="9"/>
      <c r="AG7" s="9"/>
      <c r="AH7" s="9"/>
      <c r="AI7" s="9"/>
      <c r="AJ7" s="22"/>
    </row>
    <row r="8" spans="1:36" ht="40.5">
      <c r="A8" s="9" t="s">
        <v>22</v>
      </c>
      <c r="B8" s="9" t="s">
        <v>23</v>
      </c>
      <c r="C8" s="11" t="s">
        <v>24</v>
      </c>
      <c r="D8" s="8">
        <v>0.35</v>
      </c>
      <c r="E8" s="7"/>
      <c r="F8" s="9">
        <v>66</v>
      </c>
      <c r="G8" s="9">
        <v>3111.9</v>
      </c>
      <c r="H8" s="9">
        <v>66</v>
      </c>
      <c r="I8" s="9">
        <v>3111.9</v>
      </c>
      <c r="J8" s="9">
        <v>65</v>
      </c>
      <c r="K8" s="9">
        <v>3066.68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>
        <v>66</v>
      </c>
      <c r="Y8" s="9">
        <v>3111.9</v>
      </c>
      <c r="Z8" s="9">
        <v>66</v>
      </c>
      <c r="AA8" s="9">
        <v>3111.9</v>
      </c>
      <c r="AB8" s="9">
        <v>65</v>
      </c>
      <c r="AC8" s="9">
        <v>3066.68</v>
      </c>
      <c r="AD8" s="9"/>
      <c r="AE8" s="9"/>
      <c r="AF8" s="9"/>
      <c r="AG8" s="9"/>
      <c r="AH8" s="9"/>
      <c r="AI8" s="9"/>
      <c r="AJ8" s="22">
        <v>492.44</v>
      </c>
    </row>
    <row r="9" spans="1:36" ht="40.5">
      <c r="A9" s="9" t="s">
        <v>25</v>
      </c>
      <c r="B9" s="9" t="s">
        <v>26</v>
      </c>
      <c r="C9" s="11" t="s">
        <v>27</v>
      </c>
      <c r="D9" s="8">
        <v>1</v>
      </c>
      <c r="E9" s="7"/>
      <c r="F9" s="9">
        <v>13</v>
      </c>
      <c r="G9" s="9">
        <v>499.21</v>
      </c>
      <c r="H9" s="9">
        <v>13</v>
      </c>
      <c r="I9" s="9">
        <v>499.21</v>
      </c>
      <c r="J9" s="9">
        <v>13</v>
      </c>
      <c r="K9" s="9">
        <v>499.21</v>
      </c>
      <c r="L9" s="9"/>
      <c r="M9" s="9"/>
      <c r="N9" s="9"/>
      <c r="O9" s="9"/>
      <c r="P9" s="9"/>
      <c r="Q9" s="9"/>
      <c r="R9" s="9">
        <v>13</v>
      </c>
      <c r="S9" s="9">
        <v>499.21</v>
      </c>
      <c r="T9" s="9">
        <v>13</v>
      </c>
      <c r="U9" s="9">
        <v>499.21</v>
      </c>
      <c r="V9" s="9">
        <v>13</v>
      </c>
      <c r="W9" s="9">
        <v>499.21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22">
        <v>215.52</v>
      </c>
    </row>
    <row r="10" spans="1:36" ht="40.5">
      <c r="A10" s="9" t="s">
        <v>28</v>
      </c>
      <c r="B10" s="9" t="s">
        <v>29</v>
      </c>
      <c r="C10" s="9" t="s">
        <v>30</v>
      </c>
      <c r="D10" s="9">
        <v>0.5</v>
      </c>
      <c r="E10" s="9"/>
      <c r="F10" s="9">
        <v>48</v>
      </c>
      <c r="G10" s="9">
        <v>2413</v>
      </c>
      <c r="H10" s="9">
        <v>48</v>
      </c>
      <c r="I10" s="9">
        <v>2413</v>
      </c>
      <c r="J10" s="9">
        <v>48</v>
      </c>
      <c r="K10" s="9">
        <v>2413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>
        <v>48</v>
      </c>
      <c r="Y10" s="9">
        <v>2413</v>
      </c>
      <c r="Z10" s="9">
        <v>48</v>
      </c>
      <c r="AA10" s="9">
        <v>2413</v>
      </c>
      <c r="AB10" s="9">
        <v>48</v>
      </c>
      <c r="AC10" s="9">
        <v>2413</v>
      </c>
      <c r="AD10" s="9"/>
      <c r="AE10" s="9"/>
      <c r="AF10" s="9"/>
      <c r="AG10" s="9"/>
      <c r="AH10" s="9"/>
      <c r="AI10" s="9"/>
      <c r="AJ10" s="22">
        <v>702</v>
      </c>
    </row>
    <row r="11" spans="1:36" ht="54">
      <c r="A11" s="9" t="s">
        <v>31</v>
      </c>
      <c r="B11" s="9" t="s">
        <v>32</v>
      </c>
      <c r="C11" s="9" t="s">
        <v>30</v>
      </c>
      <c r="D11" s="9">
        <v>0.5</v>
      </c>
      <c r="E11" s="9"/>
      <c r="F11" s="9">
        <v>216</v>
      </c>
      <c r="G11" s="9">
        <v>10800</v>
      </c>
      <c r="H11" s="9">
        <v>211</v>
      </c>
      <c r="I11" s="9">
        <f>H11*50</f>
        <v>10550</v>
      </c>
      <c r="J11" s="9">
        <v>196</v>
      </c>
      <c r="K11" s="9">
        <f>J11*50</f>
        <v>9800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>
        <v>216</v>
      </c>
      <c r="Y11" s="9">
        <v>10800</v>
      </c>
      <c r="Z11" s="9">
        <v>211</v>
      </c>
      <c r="AA11" s="9">
        <v>10550</v>
      </c>
      <c r="AB11" s="9">
        <v>196</v>
      </c>
      <c r="AC11" s="9">
        <f>AB11*50</f>
        <v>9800</v>
      </c>
      <c r="AD11" s="9"/>
      <c r="AE11" s="9"/>
      <c r="AF11" s="9"/>
      <c r="AG11" s="9"/>
      <c r="AH11" s="9"/>
      <c r="AI11" s="9"/>
      <c r="AJ11" s="22">
        <v>2700</v>
      </c>
    </row>
    <row r="12" spans="1:36" ht="48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22"/>
    </row>
    <row r="13" spans="1:36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2"/>
      <c r="Y13" s="2"/>
      <c r="Z13" s="2"/>
      <c r="AA13" s="2"/>
      <c r="AB13" s="2"/>
      <c r="AC13" s="2"/>
      <c r="AD13" s="9"/>
      <c r="AE13" s="9"/>
      <c r="AF13" s="9"/>
      <c r="AG13" s="9"/>
      <c r="AH13" s="9"/>
      <c r="AI13" s="9"/>
      <c r="AJ13" s="23"/>
    </row>
    <row r="14" spans="1:36" ht="14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22"/>
    </row>
    <row r="15" spans="1:36" ht="14.25">
      <c r="A15" s="30" t="s">
        <v>33</v>
      </c>
      <c r="B15" s="31"/>
      <c r="C15" s="7"/>
      <c r="D15" s="8"/>
      <c r="E15" s="7"/>
      <c r="F15" s="9">
        <v>420</v>
      </c>
      <c r="G15" s="9">
        <f>G17+G18+G19+G20+G21</f>
        <v>13287.310000000001</v>
      </c>
      <c r="H15" s="9">
        <v>404</v>
      </c>
      <c r="I15" s="9">
        <f aca="true" t="shared" si="0" ref="I15:O15">I17+I18+I19+I20+I21</f>
        <v>13084.86</v>
      </c>
      <c r="J15" s="9">
        <f>J17+J18+J19+J20+J21+J22</f>
        <v>274</v>
      </c>
      <c r="K15" s="9">
        <f t="shared" si="0"/>
        <v>8559</v>
      </c>
      <c r="L15" s="9">
        <f t="shared" si="0"/>
        <v>387</v>
      </c>
      <c r="M15" s="9">
        <f t="shared" si="0"/>
        <v>12791.45</v>
      </c>
      <c r="N15" s="9">
        <f t="shared" si="0"/>
        <v>382</v>
      </c>
      <c r="O15" s="9">
        <f t="shared" si="0"/>
        <v>12589</v>
      </c>
      <c r="P15" s="9">
        <f>P17+P18+P20+P19+P21</f>
        <v>258</v>
      </c>
      <c r="Q15" s="9">
        <f>Q17+Q18+Q19+Q20+Q21</f>
        <v>8139</v>
      </c>
      <c r="R15" s="9">
        <v>13</v>
      </c>
      <c r="S15" s="9">
        <v>495.86</v>
      </c>
      <c r="T15" s="9">
        <v>11</v>
      </c>
      <c r="U15" s="9">
        <v>420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22">
        <v>820</v>
      </c>
    </row>
    <row r="16" spans="1:36" ht="27">
      <c r="A16" s="9" t="s">
        <v>21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22"/>
    </row>
    <row r="17" spans="1:36" ht="40.5">
      <c r="A17" s="9" t="s">
        <v>34</v>
      </c>
      <c r="B17" s="9" t="s">
        <v>35</v>
      </c>
      <c r="C17" s="9" t="s">
        <v>36</v>
      </c>
      <c r="D17" s="9"/>
      <c r="E17" s="9"/>
      <c r="F17" s="9">
        <v>180</v>
      </c>
      <c r="G17" s="9">
        <v>6030.2</v>
      </c>
      <c r="H17" s="9">
        <v>180</v>
      </c>
      <c r="I17" s="9">
        <v>6030.2</v>
      </c>
      <c r="J17" s="9">
        <v>180</v>
      </c>
      <c r="K17" s="9">
        <v>6030.2</v>
      </c>
      <c r="L17" s="9">
        <v>180</v>
      </c>
      <c r="M17" s="9">
        <v>6030.2</v>
      </c>
      <c r="N17" s="9">
        <v>180</v>
      </c>
      <c r="O17" s="9">
        <v>6030.2</v>
      </c>
      <c r="P17" s="9">
        <v>180</v>
      </c>
      <c r="Q17" s="9">
        <v>6030.2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22">
        <v>320</v>
      </c>
    </row>
    <row r="18" spans="1:36" ht="54">
      <c r="A18" s="9" t="s">
        <v>37</v>
      </c>
      <c r="B18" s="9" t="s">
        <v>38</v>
      </c>
      <c r="C18" s="9" t="s">
        <v>39</v>
      </c>
      <c r="D18" s="9"/>
      <c r="E18" s="9"/>
      <c r="F18" s="9">
        <v>60</v>
      </c>
      <c r="G18" s="9">
        <v>1733.8</v>
      </c>
      <c r="H18" s="9">
        <v>60</v>
      </c>
      <c r="I18" s="9">
        <v>1733.8</v>
      </c>
      <c r="J18" s="9">
        <v>60</v>
      </c>
      <c r="K18" s="9">
        <v>1733.8</v>
      </c>
      <c r="L18" s="9">
        <v>60</v>
      </c>
      <c r="M18" s="9">
        <v>1733.8</v>
      </c>
      <c r="N18" s="9">
        <v>60</v>
      </c>
      <c r="O18" s="9">
        <v>1733.8</v>
      </c>
      <c r="P18" s="9">
        <v>60</v>
      </c>
      <c r="Q18" s="9">
        <v>1733.8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2">
        <v>500</v>
      </c>
    </row>
    <row r="19" spans="1:36" ht="42.75" customHeight="1">
      <c r="A19" s="12" t="s">
        <v>25</v>
      </c>
      <c r="B19" s="12" t="s">
        <v>26</v>
      </c>
      <c r="C19" s="12" t="s">
        <v>27</v>
      </c>
      <c r="D19" s="12">
        <v>1</v>
      </c>
      <c r="E19" s="12"/>
      <c r="F19" s="12">
        <v>13</v>
      </c>
      <c r="G19" s="13">
        <v>495.86</v>
      </c>
      <c r="H19" s="12">
        <v>13</v>
      </c>
      <c r="I19" s="12">
        <v>495.86</v>
      </c>
      <c r="J19" s="12">
        <v>11</v>
      </c>
      <c r="K19" s="12">
        <v>420</v>
      </c>
      <c r="L19" s="12"/>
      <c r="M19" s="12"/>
      <c r="N19" s="12"/>
      <c r="O19" s="12"/>
      <c r="P19" s="12"/>
      <c r="Q19" s="12"/>
      <c r="R19" s="12">
        <v>13</v>
      </c>
      <c r="S19" s="12">
        <v>495.86</v>
      </c>
      <c r="T19" s="12">
        <v>11</v>
      </c>
      <c r="U19" s="12">
        <v>420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24">
        <v>200</v>
      </c>
    </row>
    <row r="20" spans="1:36" s="1" customFormat="1" ht="40.5">
      <c r="A20" s="14" t="s">
        <v>40</v>
      </c>
      <c r="B20" s="14" t="s">
        <v>41</v>
      </c>
      <c r="C20" s="14" t="s">
        <v>42</v>
      </c>
      <c r="D20" s="10"/>
      <c r="E20" s="10"/>
      <c r="F20" s="10">
        <v>115</v>
      </c>
      <c r="G20" s="10">
        <v>4150</v>
      </c>
      <c r="H20" s="10">
        <v>115</v>
      </c>
      <c r="I20" s="10">
        <v>4150</v>
      </c>
      <c r="J20" s="10"/>
      <c r="K20" s="10"/>
      <c r="L20" s="10">
        <v>115</v>
      </c>
      <c r="M20" s="10">
        <v>4150</v>
      </c>
      <c r="N20" s="10">
        <v>115</v>
      </c>
      <c r="O20" s="10">
        <v>4150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>
        <v>900</v>
      </c>
    </row>
    <row r="21" spans="1:36" s="2" customFormat="1" ht="69" customHeight="1">
      <c r="A21" s="15" t="s">
        <v>43</v>
      </c>
      <c r="B21" s="15" t="s">
        <v>44</v>
      </c>
      <c r="F21" s="16">
        <v>40</v>
      </c>
      <c r="G21" s="16">
        <v>877.45</v>
      </c>
      <c r="H21" s="10">
        <v>27</v>
      </c>
      <c r="I21" s="10">
        <f>H21*25</f>
        <v>675</v>
      </c>
      <c r="J21" s="10">
        <v>15</v>
      </c>
      <c r="K21" s="10">
        <f>J21*25</f>
        <v>375</v>
      </c>
      <c r="L21" s="16">
        <v>32</v>
      </c>
      <c r="M21" s="16">
        <v>877.45</v>
      </c>
      <c r="N21" s="10">
        <v>27</v>
      </c>
      <c r="O21" s="10">
        <f>N21*25</f>
        <v>675</v>
      </c>
      <c r="P21" s="10">
        <v>18</v>
      </c>
      <c r="Q21" s="10">
        <f>J21*25</f>
        <v>375</v>
      </c>
      <c r="AJ21" s="10">
        <v>150</v>
      </c>
    </row>
    <row r="22" spans="1:36" s="3" customFormat="1" ht="45.75" customHeight="1">
      <c r="A22" s="16" t="s">
        <v>45</v>
      </c>
      <c r="B22" s="16" t="s">
        <v>46</v>
      </c>
      <c r="C22" s="17"/>
      <c r="D22" s="18"/>
      <c r="E22" s="18"/>
      <c r="F22" s="19">
        <v>12</v>
      </c>
      <c r="G22" s="20">
        <v>757.68</v>
      </c>
      <c r="H22" s="19">
        <v>9</v>
      </c>
      <c r="I22" s="19">
        <v>280.2</v>
      </c>
      <c r="J22" s="19">
        <v>8</v>
      </c>
      <c r="K22" s="19">
        <v>280.2</v>
      </c>
      <c r="L22" s="19">
        <v>12</v>
      </c>
      <c r="M22" s="19">
        <v>280.2</v>
      </c>
      <c r="N22" s="19">
        <v>9</v>
      </c>
      <c r="O22" s="19">
        <v>280.2</v>
      </c>
      <c r="P22" s="19">
        <v>9</v>
      </c>
      <c r="Q22" s="19">
        <v>280.2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20"/>
    </row>
    <row r="24" spans="1:18" ht="14.25">
      <c r="A24" s="32" t="s">
        <v>47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4.25">
      <c r="A25" s="34" t="s">
        <v>51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7" ht="14.25">
      <c r="A26" s="34" t="s">
        <v>52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4.25">
      <c r="A27" s="34" t="s">
        <v>50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ht="14.25">
      <c r="A28" s="21" t="s">
        <v>48</v>
      </c>
    </row>
  </sheetData>
  <sheetProtection/>
  <mergeCells count="22"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  <mergeCell ref="A6:B6"/>
    <mergeCell ref="A15:B15"/>
    <mergeCell ref="A24:R24"/>
    <mergeCell ref="A25:R25"/>
    <mergeCell ref="A26:Q26"/>
    <mergeCell ref="A27:Q27"/>
    <mergeCell ref="A3:A5"/>
    <mergeCell ref="B3:B5"/>
    <mergeCell ref="C3:C5"/>
    <mergeCell ref="D3:D5"/>
    <mergeCell ref="E3:E5"/>
    <mergeCell ref="AJ3:AJ5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2017-12-11T01:19:08Z</cp:lastPrinted>
  <dcterms:created xsi:type="dcterms:W3CDTF">2015-06-23T02:25:02Z</dcterms:created>
  <dcterms:modified xsi:type="dcterms:W3CDTF">2018-02-22T03:31:00Z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